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3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job\農経学会\総務2016\大会運営\個別報告の受付方式について\千葉大大会個別報告受付書類2017\Documents for Poster Presentation Application 2017\"/>
    </mc:Choice>
  </mc:AlternateContent>
  <bookViews>
    <workbookView xWindow="0" yWindow="0" windowWidth="15360" windowHeight="7776"/>
  </bookViews>
  <sheets>
    <sheet name="申請票(application form)" sheetId="2" r:id="rId1"/>
    <sheet name="申請票 記入例" sheetId="7" r:id="rId2"/>
    <sheet name="Application form example" sheetId="8" r:id="rId3"/>
    <sheet name="DB" sheetId="3" state="hidden" r:id="rId4"/>
    <sheet name="DB_prgrm" sheetId="4" state="hidden" r:id="rId5"/>
  </sheets>
  <definedNames>
    <definedName name="_xlnm.Print_Area" localSheetId="2">'Application form example'!$A$1:$L$52</definedName>
    <definedName name="_xlnm.Print_Area" localSheetId="1">'申請票 記入例'!$A$1:$L$52</definedName>
    <definedName name="_xlnm.Print_Area" localSheetId="0">'申請票(application form)'!$A$1:$L$52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2" i="8" l="1"/>
  <c r="O51" i="8"/>
  <c r="O50" i="8"/>
  <c r="O49" i="8"/>
  <c r="O48" i="8"/>
  <c r="O47" i="8"/>
  <c r="O46" i="8"/>
  <c r="O45" i="8"/>
  <c r="O44" i="8"/>
  <c r="O43" i="8"/>
  <c r="Q39" i="8"/>
  <c r="Q38" i="8"/>
  <c r="Q37" i="8"/>
  <c r="Q36" i="8"/>
  <c r="I34" i="8"/>
  <c r="Q33" i="8"/>
  <c r="Q32" i="8"/>
  <c r="Q31" i="8"/>
  <c r="Q34" i="8" s="1"/>
  <c r="C34" i="8" s="1"/>
  <c r="I31" i="8"/>
  <c r="B25" i="8"/>
  <c r="B5" i="8"/>
  <c r="B4" i="8"/>
  <c r="O3" i="8"/>
  <c r="P3" i="8" s="1"/>
  <c r="O52" i="7"/>
  <c r="O51" i="7"/>
  <c r="O50" i="7"/>
  <c r="O49" i="7"/>
  <c r="O48" i="7"/>
  <c r="O47" i="7"/>
  <c r="O46" i="7"/>
  <c r="O45" i="7"/>
  <c r="O44" i="7"/>
  <c r="O43" i="7"/>
  <c r="Q39" i="7"/>
  <c r="Q38" i="7"/>
  <c r="Q37" i="7"/>
  <c r="Q36" i="7"/>
  <c r="I34" i="7"/>
  <c r="Q33" i="7"/>
  <c r="Q32" i="7"/>
  <c r="Q31" i="7"/>
  <c r="Q34" i="7" s="1"/>
  <c r="C34" i="7" s="1"/>
  <c r="I31" i="7"/>
  <c r="B25" i="7"/>
  <c r="B5" i="7"/>
  <c r="B4" i="7"/>
  <c r="O3" i="7"/>
  <c r="P3" i="7" s="1"/>
  <c r="Q40" i="7" l="1"/>
  <c r="F36" i="7" s="1"/>
  <c r="Q40" i="8"/>
  <c r="F36" i="8" s="1"/>
  <c r="U2" i="3"/>
  <c r="B5" i="2"/>
  <c r="B4" i="2"/>
  <c r="B25" i="2" l="1"/>
  <c r="D2" i="4" l="1"/>
  <c r="C2" i="4"/>
  <c r="M2" i="3"/>
  <c r="Q33" i="2"/>
  <c r="Q32" i="2"/>
  <c r="Q31" i="2"/>
  <c r="Q39" i="2"/>
  <c r="Q38" i="2"/>
  <c r="Q37" i="2"/>
  <c r="Q36" i="2"/>
  <c r="R2" i="3"/>
  <c r="P2" i="3"/>
  <c r="Q2" i="3"/>
  <c r="I31" i="2"/>
  <c r="I34" i="2"/>
  <c r="O52" i="2"/>
  <c r="O51" i="2"/>
  <c r="O50" i="2"/>
  <c r="O49" i="2"/>
  <c r="O48" i="2"/>
  <c r="O47" i="2"/>
  <c r="O46" i="2"/>
  <c r="O45" i="2"/>
  <c r="T2" i="3" s="1"/>
  <c r="O44" i="2"/>
  <c r="O43" i="2"/>
  <c r="S2" i="3" l="1"/>
  <c r="Q34" i="2"/>
  <c r="C34" i="2" s="1"/>
  <c r="Q40" i="2"/>
  <c r="F36" i="2" s="1"/>
  <c r="O2" i="3"/>
  <c r="N2" i="3"/>
  <c r="L2" i="3"/>
  <c r="K2" i="3"/>
  <c r="J2" i="3"/>
  <c r="I2" i="3"/>
  <c r="G2" i="3"/>
  <c r="F2" i="3"/>
  <c r="E2" i="3"/>
  <c r="C2" i="3"/>
  <c r="B2" i="3"/>
  <c r="H2" i="3" l="1"/>
  <c r="D2" i="3"/>
  <c r="A2" i="4" s="1"/>
  <c r="O3" i="2"/>
  <c r="P3" i="2" s="1"/>
  <c r="A2" i="3" s="1"/>
  <c r="B2" i="4" s="1"/>
</calcChain>
</file>

<file path=xl/sharedStrings.xml><?xml version="1.0" encoding="utf-8"?>
<sst xmlns="http://schemas.openxmlformats.org/spreadsheetml/2006/main" count="248" uniqueCount="97">
  <si>
    <t>報告タイトル</t>
    <rPh sb="0" eb="2">
      <t>ホウコク</t>
    </rPh>
    <phoneticPr fontId="1"/>
  </si>
  <si>
    <t>031</t>
    <phoneticPr fontId="1"/>
  </si>
  <si>
    <t>-</t>
    <phoneticPr fontId="1"/>
  </si>
  <si>
    <t>－</t>
    <phoneticPr fontId="1"/>
  </si>
  <si>
    <t>氏名 Name</t>
    <rPh sb="0" eb="2">
      <t>シメイ</t>
    </rPh>
    <phoneticPr fontId="1"/>
  </si>
  <si>
    <t>所属 Affiliation</t>
    <rPh sb="0" eb="2">
      <t>ショゾク</t>
    </rPh>
    <phoneticPr fontId="1"/>
  </si>
  <si>
    <t>会員番号 Membership ID</t>
    <rPh sb="0" eb="2">
      <t>カイイン</t>
    </rPh>
    <rPh sb="2" eb="4">
      <t>バンゴウ</t>
    </rPh>
    <phoneticPr fontId="1"/>
  </si>
  <si>
    <t>2) コレスポンディング・オーサー Corresponding Author</t>
    <phoneticPr fontId="1"/>
  </si>
  <si>
    <t>4) 報告者（所属） Presenters (Affiliation)</t>
    <rPh sb="3" eb="6">
      <t>ホウコクシャ</t>
    </rPh>
    <rPh sb="7" eb="9">
      <t>ショゾク</t>
    </rPh>
    <phoneticPr fontId="1"/>
  </si>
  <si>
    <t>E-mail address</t>
    <phoneticPr fontId="1"/>
  </si>
  <si>
    <t>Language</t>
    <phoneticPr fontId="1"/>
  </si>
  <si>
    <t>Submission of manuscript for publication in JJAE Research Articles</t>
    <phoneticPr fontId="1"/>
  </si>
  <si>
    <t>日本国内　Within Japan</t>
    <phoneticPr fontId="1"/>
  </si>
  <si>
    <t>海外　Overseas</t>
    <phoneticPr fontId="1"/>
  </si>
  <si>
    <t>主な国名　Name of the country</t>
    <phoneticPr fontId="1"/>
  </si>
  <si>
    <t>主な国名　Name of the area/countries</t>
    <phoneticPr fontId="1"/>
  </si>
  <si>
    <t>理論 Theoretical</t>
    <rPh sb="0" eb="2">
      <t>リロン</t>
    </rPh>
    <phoneticPr fontId="1"/>
  </si>
  <si>
    <t>計量 Econometric</t>
    <rPh sb="0" eb="2">
      <t>ケイリョウ</t>
    </rPh>
    <phoneticPr fontId="1"/>
  </si>
  <si>
    <t>歴史 Historical</t>
    <rPh sb="0" eb="2">
      <t>レキシ</t>
    </rPh>
    <phoneticPr fontId="1"/>
  </si>
  <si>
    <t>フィールド調査 Field Investigation</t>
    <rPh sb="5" eb="7">
      <t>チョウサ</t>
    </rPh>
    <phoneticPr fontId="1"/>
  </si>
  <si>
    <t>需要 Demand</t>
    <phoneticPr fontId="1"/>
  </si>
  <si>
    <t>生産・経営 Production / Management</t>
    <phoneticPr fontId="1"/>
  </si>
  <si>
    <t>流通・マーケテｲング Distribution / Marketing</t>
    <phoneticPr fontId="1"/>
  </si>
  <si>
    <t>環境・資源 Environment / Resources</t>
    <phoneticPr fontId="1"/>
  </si>
  <si>
    <t>農村社会・文化  Rural Society / Culture</t>
    <phoneticPr fontId="1"/>
  </si>
  <si>
    <t>農業・農村開発  Agricultural or Rural Development</t>
    <phoneticPr fontId="1"/>
  </si>
  <si>
    <t xml:space="preserve">食品 Food Industry </t>
    <phoneticPr fontId="1"/>
  </si>
  <si>
    <t>地域農業 Regional Agriculture</t>
    <phoneticPr fontId="1"/>
  </si>
  <si>
    <t>農業・農村計画 Agricultural or Rural Planning</t>
    <phoneticPr fontId="1"/>
  </si>
  <si>
    <t xml:space="preserve">政策・制度 Policy / Institutions </t>
    <phoneticPr fontId="1"/>
  </si>
  <si>
    <t>1) 申請者（筆頭報告者） Applicant (First Author)</t>
    <rPh sb="3" eb="6">
      <t>シンセイシャ</t>
    </rPh>
    <rPh sb="7" eb="9">
      <t>ヒットウ</t>
    </rPh>
    <rPh sb="9" eb="12">
      <t>ホウコクシャ</t>
    </rPh>
    <phoneticPr fontId="1"/>
  </si>
  <si>
    <t>3) 報告タイトル Presentation Title</t>
    <rPh sb="3" eb="5">
      <t>ホウコク</t>
    </rPh>
    <phoneticPr fontId="1"/>
  </si>
  <si>
    <t>5)使用言語</t>
    <rPh sb="2" eb="4">
      <t>シヨウ</t>
    </rPh>
    <rPh sb="4" eb="6">
      <t>ゲンゴ</t>
    </rPh>
    <phoneticPr fontId="1"/>
  </si>
  <si>
    <t>ID</t>
    <phoneticPr fontId="1"/>
  </si>
  <si>
    <t>（事務局記載）</t>
    <rPh sb="1" eb="4">
      <t>ジムキョク</t>
    </rPh>
    <rPh sb="4" eb="6">
      <t>キサイ</t>
    </rPh>
    <phoneticPr fontId="1"/>
  </si>
  <si>
    <t>申請者氏名</t>
    <rPh sb="0" eb="3">
      <t>シンセイシャ</t>
    </rPh>
    <rPh sb="3" eb="5">
      <t>シメイ</t>
    </rPh>
    <phoneticPr fontId="1"/>
  </si>
  <si>
    <t>申請者所属</t>
    <rPh sb="0" eb="3">
      <t>シンセイシャ</t>
    </rPh>
    <rPh sb="3" eb="5">
      <t>ショゾク</t>
    </rPh>
    <phoneticPr fontId="1"/>
  </si>
  <si>
    <t>申請者会員番号</t>
    <rPh sb="0" eb="3">
      <t>シンセイシャ</t>
    </rPh>
    <rPh sb="3" eb="5">
      <t>カイイン</t>
    </rPh>
    <rPh sb="5" eb="7">
      <t>バンゴウ</t>
    </rPh>
    <phoneticPr fontId="1"/>
  </si>
  <si>
    <t>コレスポ氏名</t>
    <rPh sb="4" eb="6">
      <t>シメイ</t>
    </rPh>
    <phoneticPr fontId="1"/>
  </si>
  <si>
    <t>申請者e-mail</t>
    <rPh sb="0" eb="3">
      <t>シンセイシャ</t>
    </rPh>
    <phoneticPr fontId="1"/>
  </si>
  <si>
    <t>コレスポ所属</t>
    <rPh sb="4" eb="6">
      <t>ショゾク</t>
    </rPh>
    <phoneticPr fontId="1"/>
  </si>
  <si>
    <t>コレスポ会員番号</t>
    <rPh sb="4" eb="6">
      <t>カイイン</t>
    </rPh>
    <rPh sb="6" eb="8">
      <t>バンゴウ</t>
    </rPh>
    <phoneticPr fontId="1"/>
  </si>
  <si>
    <t>コレスポe-mailアドレス</t>
    <phoneticPr fontId="1"/>
  </si>
  <si>
    <t>報告者</t>
    <rPh sb="0" eb="3">
      <t>ホウコクシャ</t>
    </rPh>
    <phoneticPr fontId="1"/>
  </si>
  <si>
    <t>言語</t>
    <rPh sb="0" eb="2">
      <t>ゲンゴ</t>
    </rPh>
    <phoneticPr fontId="1"/>
  </si>
  <si>
    <t>プレゼンファイル利用</t>
    <rPh sb="8" eb="10">
      <t>リヨウ</t>
    </rPh>
    <phoneticPr fontId="1"/>
  </si>
  <si>
    <t>論文投稿予定</t>
    <rPh sb="0" eb="2">
      <t>ロンブン</t>
    </rPh>
    <rPh sb="2" eb="4">
      <t>トウコウ</t>
    </rPh>
    <rPh sb="4" eb="6">
      <t>ヨテイ</t>
    </rPh>
    <phoneticPr fontId="1"/>
  </si>
  <si>
    <t>対象</t>
    <rPh sb="0" eb="2">
      <t>タイショウ</t>
    </rPh>
    <phoneticPr fontId="1"/>
  </si>
  <si>
    <t>分野</t>
    <rPh sb="0" eb="2">
      <t>ブンヤ</t>
    </rPh>
    <phoneticPr fontId="1"/>
  </si>
  <si>
    <t>領域1</t>
    <rPh sb="0" eb="2">
      <t>リョウイキ</t>
    </rPh>
    <phoneticPr fontId="1"/>
  </si>
  <si>
    <t>領域2</t>
    <rPh sb="0" eb="2">
      <t>リョウイキ</t>
    </rPh>
    <phoneticPr fontId="1"/>
  </si>
  <si>
    <t xml:space="preserve"> Category (Choose one or two. If you choose two, rank them  according to their  appropriateness to represent your presentation)</t>
    <phoneticPr fontId="1"/>
  </si>
  <si>
    <t>需要</t>
    <phoneticPr fontId="1"/>
  </si>
  <si>
    <t>生産・経営</t>
    <phoneticPr fontId="1"/>
  </si>
  <si>
    <t>流通・マーケテｲング</t>
    <phoneticPr fontId="1"/>
  </si>
  <si>
    <t>環境・資源</t>
    <phoneticPr fontId="1"/>
  </si>
  <si>
    <t>農村社会・文化</t>
    <phoneticPr fontId="1"/>
  </si>
  <si>
    <t>農業・農村開発</t>
    <phoneticPr fontId="1"/>
  </si>
  <si>
    <t>食品</t>
    <phoneticPr fontId="1"/>
  </si>
  <si>
    <t>地域農業</t>
    <phoneticPr fontId="1"/>
  </si>
  <si>
    <t>農業・農村計画</t>
    <phoneticPr fontId="1"/>
  </si>
  <si>
    <t>政策・制度</t>
    <phoneticPr fontId="1"/>
  </si>
  <si>
    <t>国・地域</t>
    <rPh sb="0" eb="1">
      <t>クニ</t>
    </rPh>
    <rPh sb="2" eb="4">
      <t>チイキ</t>
    </rPh>
    <phoneticPr fontId="1"/>
  </si>
  <si>
    <t xml:space="preserve">国際比較　International Comparison </t>
    <phoneticPr fontId="1"/>
  </si>
  <si>
    <t>日本国内</t>
    <phoneticPr fontId="1"/>
  </si>
  <si>
    <t>海外</t>
    <phoneticPr fontId="1"/>
  </si>
  <si>
    <t>国際比較</t>
    <phoneticPr fontId="1"/>
  </si>
  <si>
    <t>理論</t>
    <rPh sb="0" eb="2">
      <t>リロン</t>
    </rPh>
    <phoneticPr fontId="1"/>
  </si>
  <si>
    <t>計量</t>
    <rPh sb="0" eb="2">
      <t>ケイリョウ</t>
    </rPh>
    <phoneticPr fontId="1"/>
  </si>
  <si>
    <t>歴史</t>
    <rPh sb="0" eb="2">
      <t>レキシ</t>
    </rPh>
    <phoneticPr fontId="1"/>
  </si>
  <si>
    <t>フィールド</t>
    <phoneticPr fontId="1"/>
  </si>
  <si>
    <t>ページ</t>
    <phoneticPr fontId="1"/>
  </si>
  <si>
    <t>pages</t>
    <phoneticPr fontId="1"/>
  </si>
  <si>
    <t>論文ページ数</t>
    <rPh sb="0" eb="2">
      <t>ロンブン</t>
    </rPh>
    <rPh sb="5" eb="6">
      <t>スウ</t>
    </rPh>
    <phoneticPr fontId="1"/>
  </si>
  <si>
    <t>ID</t>
    <phoneticPr fontId="1"/>
  </si>
  <si>
    <t>M-ID</t>
    <phoneticPr fontId="1"/>
  </si>
  <si>
    <t>年齢
age</t>
    <rPh sb="0" eb="2">
      <t>ネンレイ</t>
    </rPh>
    <phoneticPr fontId="1"/>
  </si>
  <si>
    <t>歳
yrs.old</t>
    <rPh sb="0" eb="1">
      <t>サイ</t>
    </rPh>
    <phoneticPr fontId="1"/>
  </si>
  <si>
    <t>7)大会後の『農業経済研究』報告論文としての投稿予定</t>
    <rPh sb="2" eb="4">
      <t>タイカイ</t>
    </rPh>
    <rPh sb="4" eb="5">
      <t>ゴ</t>
    </rPh>
    <rPh sb="7" eb="9">
      <t>ノウギョウ</t>
    </rPh>
    <rPh sb="9" eb="11">
      <t>ケイザイ</t>
    </rPh>
    <rPh sb="11" eb="13">
      <t>ケンキュウ</t>
    </rPh>
    <rPh sb="14" eb="16">
      <t>ホウコク</t>
    </rPh>
    <rPh sb="16" eb="18">
      <t>ロンブン</t>
    </rPh>
    <rPh sb="22" eb="24">
      <t>トウコウ</t>
    </rPh>
    <rPh sb="24" eb="26">
      <t>ヨテイ</t>
    </rPh>
    <phoneticPr fontId="1"/>
  </si>
  <si>
    <t>8)　報告分野選択
Area of presentation</t>
    <rPh sb="3" eb="5">
      <t>ホウコク</t>
    </rPh>
    <rPh sb="5" eb="7">
      <t>ブンヤ</t>
    </rPh>
    <rPh sb="7" eb="9">
      <t>センタク</t>
    </rPh>
    <phoneticPr fontId="1"/>
  </si>
  <si>
    <t>年齢</t>
    <rPh sb="0" eb="2">
      <t>ネンレイ</t>
    </rPh>
    <phoneticPr fontId="1"/>
  </si>
  <si>
    <r>
      <t xml:space="preserve">日本農業経済学会　2017年度大会　個別報告（ポスター報告）申請書
</t>
    </r>
    <r>
      <rPr>
        <sz val="12"/>
        <color theme="1"/>
        <rFont val="ＭＳ Ｐゴシック"/>
        <family val="3"/>
        <charset val="128"/>
        <scheme val="minor"/>
      </rPr>
      <t>Application form for Poster Presentation at The Agricultural Economics Society of Japan Annual Meeting 2017</t>
    </r>
    <rPh sb="0" eb="2">
      <t>ニホン</t>
    </rPh>
    <rPh sb="2" eb="4">
      <t>ノウギョウ</t>
    </rPh>
    <rPh sb="4" eb="6">
      <t>ケイザイ</t>
    </rPh>
    <rPh sb="6" eb="8">
      <t>ガッカイ</t>
    </rPh>
    <rPh sb="13" eb="15">
      <t>ネンド</t>
    </rPh>
    <rPh sb="15" eb="17">
      <t>タイカイ</t>
    </rPh>
    <rPh sb="18" eb="20">
      <t>コベツ</t>
    </rPh>
    <rPh sb="20" eb="22">
      <t>ホウコク</t>
    </rPh>
    <rPh sb="27" eb="29">
      <t>ホウコク</t>
    </rPh>
    <rPh sb="30" eb="33">
      <t>シンセイショ</t>
    </rPh>
    <phoneticPr fontId="1"/>
  </si>
  <si>
    <t xml:space="preserve"> II. 手法（一つ選択）    Methodology (choose one)</t>
    <rPh sb="5" eb="7">
      <t>シュホウ</t>
    </rPh>
    <rPh sb="8" eb="9">
      <t>ヒト</t>
    </rPh>
    <rPh sb="10" eb="12">
      <t>センタク</t>
    </rPh>
    <phoneticPr fontId="1"/>
  </si>
  <si>
    <t xml:space="preserve"> III. 分析分野（2つまで選択可。1，2の様に順位を記入）</t>
    <rPh sb="6" eb="8">
      <t>ブンセキ</t>
    </rPh>
    <rPh sb="8" eb="10">
      <t>ブンヤ</t>
    </rPh>
    <rPh sb="15" eb="17">
      <t>センタク</t>
    </rPh>
    <rPh sb="17" eb="18">
      <t>カ</t>
    </rPh>
    <phoneticPr fontId="1"/>
  </si>
  <si>
    <t xml:space="preserve"> I,. 対象（一つ選択）    Study Area?Region (choose one)</t>
    <rPh sb="5" eb="7">
      <t>タイショウ</t>
    </rPh>
    <rPh sb="8" eb="9">
      <t>ヒト</t>
    </rPh>
    <rPh sb="10" eb="12">
      <t>センタク</t>
    </rPh>
    <phoneticPr fontId="1"/>
  </si>
  <si>
    <t>AIUE Ueo</t>
    <phoneticPr fontId="1"/>
  </si>
  <si>
    <t>Kakiku University</t>
    <phoneticPr fontId="1"/>
  </si>
  <si>
    <t>aiue@kakiku-u.ac.jp</t>
    <phoneticPr fontId="1"/>
  </si>
  <si>
    <t xml:space="preserve"> Optimal Behavior of Rice Farmers in the Imperfectly Competitive
Land Lease Market in Japan: With a Focus on Transaction Costs and
Uncertain Returns on Land Lease Investment</t>
    <phoneticPr fontId="1"/>
  </si>
  <si>
    <t>Ueo Aiue*(Kakiku University) and Tsuteto Tachi (Sashisu Center)</t>
    <phoneticPr fontId="1"/>
  </si>
  <si>
    <t>不完全競争市場における米作農家の借地行動
―取引費用と不確実性の影響分析―</t>
    <phoneticPr fontId="1"/>
  </si>
  <si>
    <t>aiue@kakiku-u.ac.jp</t>
    <phoneticPr fontId="1"/>
  </si>
  <si>
    <t>藍上 植雄</t>
    <phoneticPr fontId="1"/>
  </si>
  <si>
    <t>垣久大学</t>
    <phoneticPr fontId="1"/>
  </si>
  <si>
    <t>藍上 植雄（垣久大学）*・館 伝人（佐志周センター）</t>
    <phoneticPr fontId="1"/>
  </si>
  <si>
    <t xml:space="preserve">コレスポンディング・オーサーの名前のあとには＊を付してください。
Please put "*" after the name of corresponding author. </t>
    <rPh sb="15" eb="17">
      <t>ナマエ</t>
    </rPh>
    <rPh sb="24" eb="25">
      <t>フ</t>
    </rPh>
    <phoneticPr fontId="1"/>
  </si>
  <si>
    <t>6)個別報告原稿のページ数
Pages of manuscript</t>
    <rPh sb="2" eb="4">
      <t>コベツ</t>
    </rPh>
    <rPh sb="4" eb="6">
      <t>ホウコク</t>
    </rPh>
    <rPh sb="6" eb="8">
      <t>ゲンコウ</t>
    </rPh>
    <rPh sb="12" eb="13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</si>
</sst>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6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theme="9" tint="0.59999389629810485"/>
      </left>
      <right style="medium">
        <color theme="9" tint="0.59999389629810485"/>
      </right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-0.499984740745262"/>
      </left>
      <right style="medium">
        <color theme="9" tint="0.39997558519241921"/>
      </right>
      <top style="medium">
        <color theme="9" tint="0.39997558519241921"/>
      </top>
      <bottom style="medium">
        <color theme="9" tint="0.39997558519241921"/>
      </bottom>
      <diagonal/>
    </border>
    <border>
      <left style="medium">
        <color theme="9" tint="-0.499984740745262"/>
      </left>
      <right style="medium">
        <color theme="9" tint="0.39997558519241921"/>
      </right>
      <top style="medium">
        <color theme="9" tint="0.39997558519241921"/>
      </top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0.39997558519241921"/>
      </left>
      <right style="medium">
        <color theme="9" tint="0.39997558519241921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 style="medium">
        <color theme="9" tint="0.39997558519241921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0.39997558519241921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0.39997558519241921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0.39997558519241921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 style="medium">
        <color theme="9" tint="0.59999389629810485"/>
      </right>
      <top style="medium">
        <color theme="9" tint="-0.499984740745262"/>
      </top>
      <bottom/>
      <diagonal/>
    </border>
    <border>
      <left style="medium">
        <color theme="9" tint="0.59999389629810485"/>
      </left>
      <right/>
      <top style="medium">
        <color theme="9" tint="-0.499984740745262"/>
      </top>
      <bottom/>
      <diagonal/>
    </border>
    <border>
      <left style="medium">
        <color theme="9" tint="-0.499984740745262"/>
      </left>
      <right style="medium">
        <color theme="9" tint="0.59999389629810485"/>
      </right>
      <top/>
      <bottom style="medium">
        <color theme="9" tint="-0.499984740745262"/>
      </bottom>
      <diagonal/>
    </border>
    <border>
      <left style="medium">
        <color theme="9" tint="0.59999389629810485"/>
      </left>
      <right/>
      <top/>
      <bottom style="medium">
        <color theme="9" tint="-0.499984740745262"/>
      </bottom>
      <diagonal/>
    </border>
    <border>
      <left style="medium">
        <color theme="9" tint="0.59999389629810485"/>
      </left>
      <right style="medium">
        <color theme="9" tint="0.59999389629810485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 style="medium">
        <color theme="9" tint="0.59999389629810485"/>
      </left>
      <right style="medium">
        <color theme="9" tint="0.59999389629810485"/>
      </right>
      <top/>
      <bottom style="medium">
        <color theme="9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 style="medium">
        <color theme="9" tint="-0.499984740745262"/>
      </right>
      <top/>
      <bottom style="medium">
        <color theme="9" tint="-0.499984740745262"/>
      </bottom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 style="medium">
        <color theme="9" tint="0.39997558519241921"/>
      </right>
      <top/>
      <bottom style="medium">
        <color theme="9" tint="0.39997558519241921"/>
      </bottom>
      <diagonal/>
    </border>
    <border>
      <left/>
      <right style="medium">
        <color theme="9" tint="0.59999389629810485"/>
      </right>
      <top style="medium">
        <color theme="9" tint="-0.499984740745262"/>
      </top>
      <bottom/>
      <diagonal/>
    </border>
    <border>
      <left/>
      <right style="medium">
        <color theme="9" tint="0.59999389629810485"/>
      </right>
      <top/>
      <bottom style="medium">
        <color theme="9" tint="-0.499984740745262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0" xfId="0" applyFont="1" applyBorder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13" fillId="0" borderId="0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Alignment="1">
      <alignment vertical="center"/>
    </xf>
    <xf numFmtId="0" fontId="0" fillId="0" borderId="1" xfId="0" applyBorder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5" borderId="11" xfId="0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vertical="center" wrapText="1"/>
    </xf>
    <xf numFmtId="0" fontId="0" fillId="3" borderId="13" xfId="0" applyFill="1" applyBorder="1">
      <alignment vertical="center"/>
    </xf>
    <xf numFmtId="0" fontId="0" fillId="0" borderId="10" xfId="0" quotePrefix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14" fillId="3" borderId="13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17" xfId="0" applyFill="1" applyBorder="1">
      <alignment vertical="center"/>
    </xf>
    <xf numFmtId="0" fontId="0" fillId="0" borderId="7" xfId="0" applyBorder="1">
      <alignment vertical="center"/>
    </xf>
    <xf numFmtId="0" fontId="0" fillId="2" borderId="19" xfId="0" applyFill="1" applyBorder="1">
      <alignment vertical="center"/>
    </xf>
    <xf numFmtId="0" fontId="0" fillId="0" borderId="8" xfId="0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7" xfId="0" applyFill="1" applyBorder="1">
      <alignment vertical="center"/>
    </xf>
    <xf numFmtId="0" fontId="5" fillId="0" borderId="27" xfId="0" applyFont="1" applyBorder="1">
      <alignment vertical="center"/>
    </xf>
    <xf numFmtId="0" fontId="0" fillId="0" borderId="28" xfId="0" applyBorder="1">
      <alignment vertical="center"/>
    </xf>
    <xf numFmtId="0" fontId="0" fillId="0" borderId="27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7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29" xfId="0" applyBorder="1" applyAlignment="1" applyProtection="1">
      <alignment horizontal="center" vertical="center"/>
      <protection locked="0"/>
    </xf>
    <xf numFmtId="0" fontId="0" fillId="3" borderId="9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2" xfId="0" applyFill="1" applyBorder="1">
      <alignment vertical="center"/>
    </xf>
    <xf numFmtId="0" fontId="3" fillId="3" borderId="6" xfId="0" applyFont="1" applyFill="1" applyBorder="1">
      <alignment vertical="center"/>
    </xf>
    <xf numFmtId="0" fontId="0" fillId="3" borderId="22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30" xfId="0" applyFill="1" applyBorder="1">
      <alignment vertical="center"/>
    </xf>
    <xf numFmtId="0" fontId="0" fillId="0" borderId="18" xfId="0" applyBorder="1">
      <alignment vertical="center"/>
    </xf>
    <xf numFmtId="0" fontId="5" fillId="0" borderId="6" xfId="0" applyFont="1" applyBorder="1">
      <alignment vertical="center"/>
    </xf>
    <xf numFmtId="0" fontId="0" fillId="0" borderId="6" xfId="0" applyBorder="1">
      <alignment vertical="center"/>
    </xf>
    <xf numFmtId="0" fontId="0" fillId="2" borderId="22" xfId="0" applyFill="1" applyBorder="1" applyAlignment="1">
      <alignment vertical="center"/>
    </xf>
    <xf numFmtId="0" fontId="0" fillId="2" borderId="4" xfId="0" applyFill="1" applyBorder="1" applyAlignment="1">
      <alignment vertical="center" wrapText="1"/>
    </xf>
    <xf numFmtId="0" fontId="0" fillId="2" borderId="3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0" borderId="20" xfId="0" applyBorder="1">
      <alignment vertical="center"/>
    </xf>
    <xf numFmtId="0" fontId="5" fillId="0" borderId="4" xfId="0" applyFont="1" applyBorder="1">
      <alignment vertical="center"/>
    </xf>
    <xf numFmtId="0" fontId="4" fillId="0" borderId="4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2" fillId="0" borderId="14" xfId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0" borderId="21" xfId="0" applyFont="1" applyBorder="1" applyAlignment="1" applyProtection="1">
      <alignment horizontal="center" vertical="center" wrapText="1"/>
      <protection locked="0"/>
    </xf>
    <xf numFmtId="0" fontId="14" fillId="0" borderId="23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3" borderId="4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2"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 patternType="darkUp"/>
      </fill>
    </dxf>
    <dxf>
      <fill>
        <patternFill patternType="darkUp"/>
      </fill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 patternType="darkUp"/>
      </fill>
    </dxf>
    <dxf>
      <fill>
        <patternFill patternType="darkUp"/>
      </fill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 patternType="darkUp"/>
      </fill>
    </dxf>
    <dxf>
      <fill>
        <patternFill patternType="darkUp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O$27" lockText="1" noThreeD="1"/>
</file>

<file path=xl/ctrlProps/ctrlProp10.xml><?xml version="1.0" encoding="utf-8"?>
<formControlPr xmlns="http://schemas.microsoft.com/office/spreadsheetml/2009/9/main" objectType="CheckBox" fmlaLink="$O$12" lockText="1" noThreeD="1"/>
</file>

<file path=xl/ctrlProps/ctrlProp11.xml><?xml version="1.0" encoding="utf-8"?>
<formControlPr xmlns="http://schemas.microsoft.com/office/spreadsheetml/2009/9/main" objectType="CheckBox" fmlaLink="$O$32" lockText="1" noThreeD="1"/>
</file>

<file path=xl/ctrlProps/ctrlProp12.xml><?xml version="1.0" encoding="utf-8"?>
<formControlPr xmlns="http://schemas.microsoft.com/office/spreadsheetml/2009/9/main" objectType="CheckBox" fmlaLink="$O$33" lockText="1" noThreeD="1"/>
</file>

<file path=xl/ctrlProps/ctrlProp13.xml><?xml version="1.0" encoding="utf-8"?>
<formControlPr xmlns="http://schemas.microsoft.com/office/spreadsheetml/2009/9/main" objectType="CheckBox" checked="Checked" fmlaLink="$O$27" lockText="1" noThreeD="1"/>
</file>

<file path=xl/ctrlProps/ctrlProp14.xml><?xml version="1.0" encoding="utf-8"?>
<formControlPr xmlns="http://schemas.microsoft.com/office/spreadsheetml/2009/9/main" objectType="CheckBox" fmlaLink="$O$28" lockText="1" noThreeD="1"/>
</file>

<file path=xl/ctrlProps/ctrlProp15.xml><?xml version="1.0" encoding="utf-8"?>
<formControlPr xmlns="http://schemas.microsoft.com/office/spreadsheetml/2009/9/main" objectType="CheckBox" checked="Checked" fmlaLink="$O$23" lockText="1" noThreeD="1"/>
</file>

<file path=xl/ctrlProps/ctrlProp16.xml><?xml version="1.0" encoding="utf-8"?>
<formControlPr xmlns="http://schemas.microsoft.com/office/spreadsheetml/2009/9/main" objectType="CheckBox" fmlaLink="$O$24" lockText="1" noThreeD="1"/>
</file>

<file path=xl/ctrlProps/ctrlProp17.xml><?xml version="1.0" encoding="utf-8"?>
<formControlPr xmlns="http://schemas.microsoft.com/office/spreadsheetml/2009/9/main" objectType="CheckBox" checked="Checked" fmlaLink="$O$31" lockText="1" noThreeD="1"/>
</file>

<file path=xl/ctrlProps/ctrlProp18.xml><?xml version="1.0" encoding="utf-8"?>
<formControlPr xmlns="http://schemas.microsoft.com/office/spreadsheetml/2009/9/main" objectType="CheckBox" fmlaLink="$O$36" lockText="1" noThreeD="1"/>
</file>

<file path=xl/ctrlProps/ctrlProp19.xml><?xml version="1.0" encoding="utf-8"?>
<formControlPr xmlns="http://schemas.microsoft.com/office/spreadsheetml/2009/9/main" objectType="CheckBox" checked="Checked" fmlaLink="$O$37" lockText="1" noThreeD="1"/>
</file>

<file path=xl/ctrlProps/ctrlProp2.xml><?xml version="1.0" encoding="utf-8"?>
<formControlPr xmlns="http://schemas.microsoft.com/office/spreadsheetml/2009/9/main" objectType="CheckBox" fmlaLink="$O$28" lockText="1" noThreeD="1"/>
</file>

<file path=xl/ctrlProps/ctrlProp20.xml><?xml version="1.0" encoding="utf-8"?>
<formControlPr xmlns="http://schemas.microsoft.com/office/spreadsheetml/2009/9/main" objectType="CheckBox" fmlaLink="$O$38" lockText="1" noThreeD="1"/>
</file>

<file path=xl/ctrlProps/ctrlProp21.xml><?xml version="1.0" encoding="utf-8"?>
<formControlPr xmlns="http://schemas.microsoft.com/office/spreadsheetml/2009/9/main" objectType="CheckBox" fmlaLink="$O$39" lockText="1" noThreeD="1"/>
</file>

<file path=xl/ctrlProps/ctrlProp22.xml><?xml version="1.0" encoding="utf-8"?>
<formControlPr xmlns="http://schemas.microsoft.com/office/spreadsheetml/2009/9/main" objectType="CheckBox" checked="Checked" fmlaLink="$O$12" lockText="1" noThreeD="1"/>
</file>

<file path=xl/ctrlProps/ctrlProp23.xml><?xml version="1.0" encoding="utf-8"?>
<formControlPr xmlns="http://schemas.microsoft.com/office/spreadsheetml/2009/9/main" objectType="CheckBox" fmlaLink="$O$32" lockText="1" noThreeD="1"/>
</file>

<file path=xl/ctrlProps/ctrlProp24.xml><?xml version="1.0" encoding="utf-8"?>
<formControlPr xmlns="http://schemas.microsoft.com/office/spreadsheetml/2009/9/main" objectType="CheckBox" fmlaLink="$O$33" lockText="1" noThreeD="1"/>
</file>

<file path=xl/ctrlProps/ctrlProp25.xml><?xml version="1.0" encoding="utf-8"?>
<formControlPr xmlns="http://schemas.microsoft.com/office/spreadsheetml/2009/9/main" objectType="CheckBox" checked="Checked" fmlaLink="$O$27" lockText="1" noThreeD="1"/>
</file>

<file path=xl/ctrlProps/ctrlProp26.xml><?xml version="1.0" encoding="utf-8"?>
<formControlPr xmlns="http://schemas.microsoft.com/office/spreadsheetml/2009/9/main" objectType="CheckBox" fmlaLink="$O$28" lockText="1" noThreeD="1"/>
</file>

<file path=xl/ctrlProps/ctrlProp27.xml><?xml version="1.0" encoding="utf-8"?>
<formControlPr xmlns="http://schemas.microsoft.com/office/spreadsheetml/2009/9/main" objectType="CheckBox" fmlaLink="$O$23" lockText="1" noThreeD="1"/>
</file>

<file path=xl/ctrlProps/ctrlProp28.xml><?xml version="1.0" encoding="utf-8"?>
<formControlPr xmlns="http://schemas.microsoft.com/office/spreadsheetml/2009/9/main" objectType="CheckBox" checked="Checked" fmlaLink="$O$24" lockText="1" noThreeD="1"/>
</file>

<file path=xl/ctrlProps/ctrlProp29.xml><?xml version="1.0" encoding="utf-8"?>
<formControlPr xmlns="http://schemas.microsoft.com/office/spreadsheetml/2009/9/main" objectType="CheckBox" checked="Checked" fmlaLink="$O$31" lockText="1" noThreeD="1"/>
</file>

<file path=xl/ctrlProps/ctrlProp3.xml><?xml version="1.0" encoding="utf-8"?>
<formControlPr xmlns="http://schemas.microsoft.com/office/spreadsheetml/2009/9/main" objectType="CheckBox" fmlaLink="$O$23" lockText="1" noThreeD="1"/>
</file>

<file path=xl/ctrlProps/ctrlProp30.xml><?xml version="1.0" encoding="utf-8"?>
<formControlPr xmlns="http://schemas.microsoft.com/office/spreadsheetml/2009/9/main" objectType="CheckBox" fmlaLink="$O$36" lockText="1" noThreeD="1"/>
</file>

<file path=xl/ctrlProps/ctrlProp31.xml><?xml version="1.0" encoding="utf-8"?>
<formControlPr xmlns="http://schemas.microsoft.com/office/spreadsheetml/2009/9/main" objectType="CheckBox" checked="Checked" fmlaLink="$O$37" lockText="1" noThreeD="1"/>
</file>

<file path=xl/ctrlProps/ctrlProp32.xml><?xml version="1.0" encoding="utf-8"?>
<formControlPr xmlns="http://schemas.microsoft.com/office/spreadsheetml/2009/9/main" objectType="CheckBox" fmlaLink="$O$38" lockText="1" noThreeD="1"/>
</file>

<file path=xl/ctrlProps/ctrlProp33.xml><?xml version="1.0" encoding="utf-8"?>
<formControlPr xmlns="http://schemas.microsoft.com/office/spreadsheetml/2009/9/main" objectType="CheckBox" fmlaLink="$O$39" lockText="1" noThreeD="1"/>
</file>

<file path=xl/ctrlProps/ctrlProp34.xml><?xml version="1.0" encoding="utf-8"?>
<formControlPr xmlns="http://schemas.microsoft.com/office/spreadsheetml/2009/9/main" objectType="CheckBox" checked="Checked" fmlaLink="$O$12" lockText="1" noThreeD="1"/>
</file>

<file path=xl/ctrlProps/ctrlProp35.xml><?xml version="1.0" encoding="utf-8"?>
<formControlPr xmlns="http://schemas.microsoft.com/office/spreadsheetml/2009/9/main" objectType="CheckBox" fmlaLink="$O$32" lockText="1" noThreeD="1"/>
</file>

<file path=xl/ctrlProps/ctrlProp36.xml><?xml version="1.0" encoding="utf-8"?>
<formControlPr xmlns="http://schemas.microsoft.com/office/spreadsheetml/2009/9/main" objectType="CheckBox" fmlaLink="$O$33" lockText="1" noThreeD="1"/>
</file>

<file path=xl/ctrlProps/ctrlProp4.xml><?xml version="1.0" encoding="utf-8"?>
<formControlPr xmlns="http://schemas.microsoft.com/office/spreadsheetml/2009/9/main" objectType="CheckBox" fmlaLink="$O$24" lockText="1" noThreeD="1"/>
</file>

<file path=xl/ctrlProps/ctrlProp5.xml><?xml version="1.0" encoding="utf-8"?>
<formControlPr xmlns="http://schemas.microsoft.com/office/spreadsheetml/2009/9/main" objectType="CheckBox" fmlaLink="$O$31" lockText="1" noThreeD="1"/>
</file>

<file path=xl/ctrlProps/ctrlProp6.xml><?xml version="1.0" encoding="utf-8"?>
<formControlPr xmlns="http://schemas.microsoft.com/office/spreadsheetml/2009/9/main" objectType="CheckBox" fmlaLink="$O$36" lockText="1" noThreeD="1"/>
</file>

<file path=xl/ctrlProps/ctrlProp7.xml><?xml version="1.0" encoding="utf-8"?>
<formControlPr xmlns="http://schemas.microsoft.com/office/spreadsheetml/2009/9/main" objectType="CheckBox" fmlaLink="$O$37" lockText="1" noThreeD="1"/>
</file>

<file path=xl/ctrlProps/ctrlProp8.xml><?xml version="1.0" encoding="utf-8"?>
<formControlPr xmlns="http://schemas.microsoft.com/office/spreadsheetml/2009/9/main" objectType="CheckBox" fmlaLink="$O$38" lockText="1" noThreeD="1"/>
</file>

<file path=xl/ctrlProps/ctrlProp9.xml><?xml version="1.0" encoding="utf-8"?>
<formControlPr xmlns="http://schemas.microsoft.com/office/spreadsheetml/2009/9/main" objectType="CheckBox" fmlaLink="$O$3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0</xdr:rowOff>
        </xdr:from>
        <xdr:to>
          <xdr:col>9</xdr:col>
          <xdr:colOff>472440</xdr:colOff>
          <xdr:row>27</xdr:row>
          <xdr:rowOff>22860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投稿予定あり Plan to submit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152400</xdr:rowOff>
        </xdr:from>
        <xdr:to>
          <xdr:col>9</xdr:col>
          <xdr:colOff>472440</xdr:colOff>
          <xdr:row>28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投稿予定なし No plan to submit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21</xdr:row>
          <xdr:rowOff>152400</xdr:rowOff>
        </xdr:from>
        <xdr:to>
          <xdr:col>3</xdr:col>
          <xdr:colOff>571500</xdr:colOff>
          <xdr:row>23</xdr:row>
          <xdr:rowOff>60960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22</xdr:row>
          <xdr:rowOff>137160</xdr:rowOff>
        </xdr:from>
        <xdr:to>
          <xdr:col>3</xdr:col>
          <xdr:colOff>571500</xdr:colOff>
          <xdr:row>24</xdr:row>
          <xdr:rowOff>30480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English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403860</xdr:colOff>
          <xdr:row>29</xdr:row>
          <xdr:rowOff>137160</xdr:rowOff>
        </xdr:from>
        <xdr:to>
          <xdr:col>3</xdr:col>
          <xdr:colOff>68580</xdr:colOff>
          <xdr:row>31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34</xdr:row>
          <xdr:rowOff>121920</xdr:rowOff>
        </xdr:from>
        <xdr:to>
          <xdr:col>3</xdr:col>
          <xdr:colOff>45720</xdr:colOff>
          <xdr:row>36</xdr:row>
          <xdr:rowOff>30480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388620</xdr:colOff>
          <xdr:row>35</xdr:row>
          <xdr:rowOff>137160</xdr:rowOff>
        </xdr:from>
        <xdr:to>
          <xdr:col>3</xdr:col>
          <xdr:colOff>60960</xdr:colOff>
          <xdr:row>37</xdr:row>
          <xdr:rowOff>45720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388620</xdr:colOff>
          <xdr:row>36</xdr:row>
          <xdr:rowOff>137160</xdr:rowOff>
        </xdr:from>
        <xdr:to>
          <xdr:col>3</xdr:col>
          <xdr:colOff>60960</xdr:colOff>
          <xdr:row>38</xdr:row>
          <xdr:rowOff>45720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388620</xdr:colOff>
          <xdr:row>37</xdr:row>
          <xdr:rowOff>137160</xdr:rowOff>
        </xdr:from>
        <xdr:to>
          <xdr:col>3</xdr:col>
          <xdr:colOff>60960</xdr:colOff>
          <xdr:row>39</xdr:row>
          <xdr:rowOff>45720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205740</xdr:colOff>
          <xdr:row>11</xdr:row>
          <xdr:rowOff>7620</xdr:rowOff>
        </xdr:from>
        <xdr:to>
          <xdr:col>9</xdr:col>
          <xdr:colOff>381000</xdr:colOff>
          <xdr:row>11</xdr:row>
          <xdr:rowOff>327660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筆頭報告者に同じ(Check the box if the first author/applicant is the corresponding author)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403860</xdr:colOff>
          <xdr:row>30</xdr:row>
          <xdr:rowOff>152400</xdr:rowOff>
        </xdr:from>
        <xdr:to>
          <xdr:col>3</xdr:col>
          <xdr:colOff>22860</xdr:colOff>
          <xdr:row>32</xdr:row>
          <xdr:rowOff>60960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403860</xdr:colOff>
          <xdr:row>31</xdr:row>
          <xdr:rowOff>152400</xdr:rowOff>
        </xdr:from>
        <xdr:to>
          <xdr:col>3</xdr:col>
          <xdr:colOff>22860</xdr:colOff>
          <xdr:row>33</xdr:row>
          <xdr:rowOff>60960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0</xdr:rowOff>
        </xdr:from>
        <xdr:to>
          <xdr:col>9</xdr:col>
          <xdr:colOff>472440</xdr:colOff>
          <xdr:row>27</xdr:row>
          <xdr:rowOff>30480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投稿予定あり Plan to submit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152400</xdr:rowOff>
        </xdr:from>
        <xdr:to>
          <xdr:col>9</xdr:col>
          <xdr:colOff>472440</xdr:colOff>
          <xdr:row>28</xdr:row>
          <xdr:rowOff>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投稿予定なし No plan to submit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21</xdr:row>
          <xdr:rowOff>152400</xdr:rowOff>
        </xdr:from>
        <xdr:to>
          <xdr:col>3</xdr:col>
          <xdr:colOff>571500</xdr:colOff>
          <xdr:row>23</xdr:row>
          <xdr:rowOff>60960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22</xdr:row>
          <xdr:rowOff>137160</xdr:rowOff>
        </xdr:from>
        <xdr:to>
          <xdr:col>3</xdr:col>
          <xdr:colOff>571500</xdr:colOff>
          <xdr:row>24</xdr:row>
          <xdr:rowOff>30480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English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403860</xdr:colOff>
          <xdr:row>29</xdr:row>
          <xdr:rowOff>137160</xdr:rowOff>
        </xdr:from>
        <xdr:to>
          <xdr:col>3</xdr:col>
          <xdr:colOff>68580</xdr:colOff>
          <xdr:row>31</xdr:row>
          <xdr:rowOff>38100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34</xdr:row>
          <xdr:rowOff>121920</xdr:rowOff>
        </xdr:from>
        <xdr:to>
          <xdr:col>3</xdr:col>
          <xdr:colOff>45720</xdr:colOff>
          <xdr:row>36</xdr:row>
          <xdr:rowOff>30480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388620</xdr:colOff>
          <xdr:row>35</xdr:row>
          <xdr:rowOff>137160</xdr:rowOff>
        </xdr:from>
        <xdr:to>
          <xdr:col>3</xdr:col>
          <xdr:colOff>60960</xdr:colOff>
          <xdr:row>37</xdr:row>
          <xdr:rowOff>45720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388620</xdr:colOff>
          <xdr:row>36</xdr:row>
          <xdr:rowOff>137160</xdr:rowOff>
        </xdr:from>
        <xdr:to>
          <xdr:col>3</xdr:col>
          <xdr:colOff>60960</xdr:colOff>
          <xdr:row>38</xdr:row>
          <xdr:rowOff>45720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388620</xdr:colOff>
          <xdr:row>37</xdr:row>
          <xdr:rowOff>137160</xdr:rowOff>
        </xdr:from>
        <xdr:to>
          <xdr:col>3</xdr:col>
          <xdr:colOff>60960</xdr:colOff>
          <xdr:row>39</xdr:row>
          <xdr:rowOff>45720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205740</xdr:colOff>
          <xdr:row>11</xdr:row>
          <xdr:rowOff>7620</xdr:rowOff>
        </xdr:from>
        <xdr:to>
          <xdr:col>9</xdr:col>
          <xdr:colOff>388620</xdr:colOff>
          <xdr:row>11</xdr:row>
          <xdr:rowOff>335280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筆頭報告者に同じ(Check the box if the first author/applicant is the corresponding author)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403860</xdr:colOff>
          <xdr:row>30</xdr:row>
          <xdr:rowOff>152400</xdr:rowOff>
        </xdr:from>
        <xdr:to>
          <xdr:col>3</xdr:col>
          <xdr:colOff>30480</xdr:colOff>
          <xdr:row>32</xdr:row>
          <xdr:rowOff>60960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403860</xdr:colOff>
          <xdr:row>31</xdr:row>
          <xdr:rowOff>152400</xdr:rowOff>
        </xdr:from>
        <xdr:to>
          <xdr:col>3</xdr:col>
          <xdr:colOff>30480</xdr:colOff>
          <xdr:row>33</xdr:row>
          <xdr:rowOff>60960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0</xdr:rowOff>
        </xdr:from>
        <xdr:to>
          <xdr:col>9</xdr:col>
          <xdr:colOff>472440</xdr:colOff>
          <xdr:row>27</xdr:row>
          <xdr:rowOff>30480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投稿予定あり Plan to submit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152400</xdr:rowOff>
        </xdr:from>
        <xdr:to>
          <xdr:col>9</xdr:col>
          <xdr:colOff>472440</xdr:colOff>
          <xdr:row>28</xdr:row>
          <xdr:rowOff>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投稿予定なし No plan to submit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21</xdr:row>
          <xdr:rowOff>152400</xdr:rowOff>
        </xdr:from>
        <xdr:to>
          <xdr:col>3</xdr:col>
          <xdr:colOff>571500</xdr:colOff>
          <xdr:row>23</xdr:row>
          <xdr:rowOff>60960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22</xdr:row>
          <xdr:rowOff>137160</xdr:rowOff>
        </xdr:from>
        <xdr:to>
          <xdr:col>3</xdr:col>
          <xdr:colOff>571500</xdr:colOff>
          <xdr:row>24</xdr:row>
          <xdr:rowOff>30480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English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403860</xdr:colOff>
          <xdr:row>29</xdr:row>
          <xdr:rowOff>137160</xdr:rowOff>
        </xdr:from>
        <xdr:to>
          <xdr:col>3</xdr:col>
          <xdr:colOff>68580</xdr:colOff>
          <xdr:row>31</xdr:row>
          <xdr:rowOff>38100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34</xdr:row>
          <xdr:rowOff>121920</xdr:rowOff>
        </xdr:from>
        <xdr:to>
          <xdr:col>3</xdr:col>
          <xdr:colOff>45720</xdr:colOff>
          <xdr:row>36</xdr:row>
          <xdr:rowOff>30480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388620</xdr:colOff>
          <xdr:row>35</xdr:row>
          <xdr:rowOff>137160</xdr:rowOff>
        </xdr:from>
        <xdr:to>
          <xdr:col>3</xdr:col>
          <xdr:colOff>60960</xdr:colOff>
          <xdr:row>37</xdr:row>
          <xdr:rowOff>45720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388620</xdr:colOff>
          <xdr:row>36</xdr:row>
          <xdr:rowOff>137160</xdr:rowOff>
        </xdr:from>
        <xdr:to>
          <xdr:col>3</xdr:col>
          <xdr:colOff>60960</xdr:colOff>
          <xdr:row>38</xdr:row>
          <xdr:rowOff>45720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388620</xdr:colOff>
          <xdr:row>37</xdr:row>
          <xdr:rowOff>137160</xdr:rowOff>
        </xdr:from>
        <xdr:to>
          <xdr:col>3</xdr:col>
          <xdr:colOff>60960</xdr:colOff>
          <xdr:row>39</xdr:row>
          <xdr:rowOff>45720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205740</xdr:colOff>
          <xdr:row>11</xdr:row>
          <xdr:rowOff>7620</xdr:rowOff>
        </xdr:from>
        <xdr:to>
          <xdr:col>9</xdr:col>
          <xdr:colOff>388620</xdr:colOff>
          <xdr:row>11</xdr:row>
          <xdr:rowOff>335280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筆頭報告者に同じ(Check the box if the first author/applicant is the corresponding author)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403860</xdr:colOff>
          <xdr:row>30</xdr:row>
          <xdr:rowOff>152400</xdr:rowOff>
        </xdr:from>
        <xdr:to>
          <xdr:col>3</xdr:col>
          <xdr:colOff>30480</xdr:colOff>
          <xdr:row>32</xdr:row>
          <xdr:rowOff>60960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403860</xdr:colOff>
          <xdr:row>31</xdr:row>
          <xdr:rowOff>152400</xdr:rowOff>
        </xdr:from>
        <xdr:to>
          <xdr:col>3</xdr:col>
          <xdr:colOff>30480</xdr:colOff>
          <xdr:row>33</xdr:row>
          <xdr:rowOff>60960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13" Type="http://schemas.openxmlformats.org/officeDocument/2006/relationships/ctrlProp" Target="../ctrlProps/ctrlProp21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15.xml"/><Relationship Id="rId12" Type="http://schemas.openxmlformats.org/officeDocument/2006/relationships/ctrlProp" Target="../ctrlProps/ctrlProp20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24.xml"/><Relationship Id="rId1" Type="http://schemas.openxmlformats.org/officeDocument/2006/relationships/hyperlink" Target="mailto:aiue@kakiku-u.ac.jp" TargetMode="External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5" Type="http://schemas.openxmlformats.org/officeDocument/2006/relationships/ctrlProp" Target="../ctrlProps/ctrlProp13.xml"/><Relationship Id="rId15" Type="http://schemas.openxmlformats.org/officeDocument/2006/relationships/ctrlProp" Target="../ctrlProps/ctrlProp23.xml"/><Relationship Id="rId10" Type="http://schemas.openxmlformats.org/officeDocument/2006/relationships/ctrlProp" Target="../ctrlProps/ctrlProp18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7.xml"/><Relationship Id="rId14" Type="http://schemas.openxmlformats.org/officeDocument/2006/relationships/ctrlProp" Target="../ctrlProps/ctrlProp2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8.xml"/><Relationship Id="rId13" Type="http://schemas.openxmlformats.org/officeDocument/2006/relationships/ctrlProp" Target="../ctrlProps/ctrlProp33.xml"/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27.xml"/><Relationship Id="rId12" Type="http://schemas.openxmlformats.org/officeDocument/2006/relationships/ctrlProp" Target="../ctrlProps/ctrlProp32.xml"/><Relationship Id="rId2" Type="http://schemas.openxmlformats.org/officeDocument/2006/relationships/printerSettings" Target="../printerSettings/printerSettings3.bin"/><Relationship Id="rId16" Type="http://schemas.openxmlformats.org/officeDocument/2006/relationships/ctrlProp" Target="../ctrlProps/ctrlProp36.xml"/><Relationship Id="rId1" Type="http://schemas.openxmlformats.org/officeDocument/2006/relationships/hyperlink" Target="mailto:aiue@kakiku-u.ac.jp" TargetMode="External"/><Relationship Id="rId6" Type="http://schemas.openxmlformats.org/officeDocument/2006/relationships/ctrlProp" Target="../ctrlProps/ctrlProp26.xml"/><Relationship Id="rId11" Type="http://schemas.openxmlformats.org/officeDocument/2006/relationships/ctrlProp" Target="../ctrlProps/ctrlProp31.xml"/><Relationship Id="rId5" Type="http://schemas.openxmlformats.org/officeDocument/2006/relationships/ctrlProp" Target="../ctrlProps/ctrlProp25.xml"/><Relationship Id="rId15" Type="http://schemas.openxmlformats.org/officeDocument/2006/relationships/ctrlProp" Target="../ctrlProps/ctrlProp35.xml"/><Relationship Id="rId10" Type="http://schemas.openxmlformats.org/officeDocument/2006/relationships/ctrlProp" Target="../ctrlProps/ctrlProp30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29.xml"/><Relationship Id="rId14" Type="http://schemas.openxmlformats.org/officeDocument/2006/relationships/ctrlProp" Target="../ctrlProps/ctrlProp3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U52"/>
  <sheetViews>
    <sheetView showGridLines="0" tabSelected="1" zoomScale="85" zoomScaleNormal="85" zoomScaleSheetLayoutView="115" workbookViewId="0">
      <selection activeCell="C8" sqref="C8:D8"/>
    </sheetView>
  </sheetViews>
  <sheetFormatPr defaultRowHeight="13.2" x14ac:dyDescent="0.2"/>
  <cols>
    <col min="1" max="1" width="4.6640625" customWidth="1"/>
    <col min="2" max="2" width="17.109375" customWidth="1"/>
    <col min="4" max="4" width="20.88671875" customWidth="1"/>
    <col min="5" max="5" width="14.77734375" customWidth="1"/>
    <col min="6" max="6" width="11.33203125" customWidth="1"/>
    <col min="7" max="7" width="5.33203125" customWidth="1"/>
    <col min="8" max="8" width="4.109375" customWidth="1"/>
    <col min="10" max="10" width="7.88671875" customWidth="1"/>
    <col min="12" max="12" width="4.6640625" style="11" customWidth="1"/>
    <col min="13" max="13" width="6.33203125" style="12" customWidth="1"/>
    <col min="14" max="14" width="8.88671875" style="16" hidden="1" customWidth="1"/>
    <col min="15" max="15" width="8.88671875" style="15" hidden="1" customWidth="1"/>
    <col min="16" max="17" width="8.88671875" style="16" hidden="1" customWidth="1"/>
    <col min="18" max="21" width="8.88671875" style="11"/>
  </cols>
  <sheetData>
    <row r="1" spans="2:16" ht="30" customHeight="1" x14ac:dyDescent="0.2">
      <c r="B1" s="86" t="s">
        <v>81</v>
      </c>
      <c r="C1" s="87"/>
      <c r="D1" s="87"/>
      <c r="E1" s="87"/>
      <c r="F1" s="87"/>
      <c r="G1" s="87"/>
      <c r="H1" s="87"/>
      <c r="I1" s="87"/>
      <c r="J1" s="87"/>
      <c r="K1" s="87"/>
    </row>
    <row r="2" spans="2:16" ht="13.8" thickBot="1" x14ac:dyDescent="0.25"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2:16" ht="13.8" thickBot="1" x14ac:dyDescent="0.25">
      <c r="H3" t="s">
        <v>34</v>
      </c>
      <c r="K3" s="14"/>
      <c r="O3" s="15">
        <f>LENB(K3)</f>
        <v>0</v>
      </c>
      <c r="P3" s="16" t="str">
        <f>IF(O3=1,CONCATENATE("K-00",K3),IF(O3=2,CONCATENATE("K-0",K3),CONCATENATE("K-",K3)))</f>
        <v>K-</v>
      </c>
    </row>
    <row r="4" spans="2:16" ht="15" customHeight="1" x14ac:dyDescent="0.2">
      <c r="B4" s="8" t="str">
        <f>IF(AND(ISBLANK(I8)=FALSE,ISBLANK(K8)=FALSE),  CONCATENATE("この申請書のファイル名を P_031", I8,K8, "(", C8, ")_a　としてください"), "")</f>
        <v/>
      </c>
      <c r="K4" s="3"/>
    </row>
    <row r="5" spans="2:16" ht="15" customHeight="1" x14ac:dyDescent="0.2">
      <c r="B5" s="8" t="str">
        <f>IF(AND(ISBLANK(I8)=FALSE,ISBLANK(K8)=FALSE),  CONCATENATE("Name this application form file as  P_031", I8,K8, "(", C8, ")_a　"), "")</f>
        <v/>
      </c>
      <c r="K5" s="3"/>
    </row>
    <row r="6" spans="2:16" ht="13.8" thickBot="1" x14ac:dyDescent="0.25"/>
    <row r="7" spans="2:16" ht="27" customHeight="1" thickBot="1" x14ac:dyDescent="0.25">
      <c r="B7" s="84" t="s">
        <v>30</v>
      </c>
      <c r="C7" s="85"/>
      <c r="D7" s="85"/>
      <c r="E7" s="85"/>
      <c r="F7" s="85"/>
      <c r="G7" s="85"/>
      <c r="H7" s="85"/>
      <c r="I7" s="26" t="s">
        <v>76</v>
      </c>
      <c r="J7" s="18"/>
      <c r="K7" s="19" t="s">
        <v>77</v>
      </c>
      <c r="N7" s="15"/>
    </row>
    <row r="8" spans="2:16" ht="27" customHeight="1" thickBot="1" x14ac:dyDescent="0.25">
      <c r="B8" s="20" t="s">
        <v>4</v>
      </c>
      <c r="C8" s="73"/>
      <c r="D8" s="67"/>
      <c r="E8" s="102" t="s">
        <v>6</v>
      </c>
      <c r="F8" s="103"/>
      <c r="G8" s="21" t="s">
        <v>1</v>
      </c>
      <c r="H8" s="22" t="s">
        <v>2</v>
      </c>
      <c r="I8" s="23"/>
      <c r="J8" s="24" t="s">
        <v>3</v>
      </c>
      <c r="K8" s="25"/>
    </row>
    <row r="9" spans="2:16" ht="27" customHeight="1" thickBot="1" x14ac:dyDescent="0.25">
      <c r="B9" s="20" t="s">
        <v>5</v>
      </c>
      <c r="C9" s="73"/>
      <c r="D9" s="67"/>
      <c r="E9" s="104" t="s">
        <v>9</v>
      </c>
      <c r="F9" s="105"/>
      <c r="G9" s="65"/>
      <c r="H9" s="66"/>
      <c r="I9" s="66"/>
      <c r="J9" s="66"/>
      <c r="K9" s="67"/>
      <c r="N9" s="15"/>
    </row>
    <row r="10" spans="2:16" ht="12.6" customHeight="1" thickBot="1" x14ac:dyDescent="0.25">
      <c r="C10" s="1"/>
      <c r="D10" s="1"/>
      <c r="E10" s="1"/>
      <c r="F10" s="1"/>
      <c r="G10" s="3"/>
    </row>
    <row r="11" spans="2:16" ht="27" customHeight="1" thickBot="1" x14ac:dyDescent="0.25">
      <c r="B11" s="84" t="s">
        <v>7</v>
      </c>
      <c r="C11" s="85"/>
      <c r="D11" s="85"/>
      <c r="E11" s="85"/>
      <c r="F11" s="85"/>
      <c r="G11" s="85"/>
      <c r="H11" s="85"/>
      <c r="I11" s="85"/>
      <c r="J11" s="85"/>
      <c r="K11" s="98"/>
    </row>
    <row r="12" spans="2:16" ht="27" customHeight="1" thickBot="1" x14ac:dyDescent="0.25">
      <c r="B12" s="68"/>
      <c r="C12" s="69"/>
      <c r="D12" s="69"/>
      <c r="E12" s="69"/>
      <c r="F12" s="69"/>
      <c r="G12" s="69"/>
      <c r="H12" s="69"/>
      <c r="I12" s="69"/>
      <c r="J12" s="69"/>
      <c r="K12" s="70"/>
      <c r="O12" s="15" t="b">
        <v>0</v>
      </c>
    </row>
    <row r="13" spans="2:16" ht="27" customHeight="1" thickBot="1" x14ac:dyDescent="0.25">
      <c r="B13" s="20" t="s">
        <v>4</v>
      </c>
      <c r="C13" s="73"/>
      <c r="D13" s="67"/>
      <c r="E13" s="102" t="s">
        <v>6</v>
      </c>
      <c r="F13" s="103"/>
      <c r="G13" s="21" t="s">
        <v>1</v>
      </c>
      <c r="H13" s="22" t="s">
        <v>2</v>
      </c>
      <c r="I13" s="23"/>
      <c r="J13" s="24" t="s">
        <v>3</v>
      </c>
      <c r="K13" s="25"/>
    </row>
    <row r="14" spans="2:16" ht="27" customHeight="1" thickBot="1" x14ac:dyDescent="0.25">
      <c r="B14" s="20" t="s">
        <v>5</v>
      </c>
      <c r="C14" s="73"/>
      <c r="D14" s="67"/>
      <c r="E14" s="104" t="s">
        <v>9</v>
      </c>
      <c r="F14" s="105"/>
      <c r="G14" s="73"/>
      <c r="H14" s="66"/>
      <c r="I14" s="66"/>
      <c r="J14" s="66"/>
      <c r="K14" s="67"/>
    </row>
    <row r="15" spans="2:16" ht="12.6" customHeight="1" thickBot="1" x14ac:dyDescent="0.25">
      <c r="B15" s="3"/>
      <c r="C15" s="2"/>
      <c r="D15" s="2"/>
      <c r="E15" s="2"/>
      <c r="F15" s="2"/>
      <c r="G15" s="3"/>
      <c r="H15" s="3"/>
      <c r="I15" s="3"/>
      <c r="J15" s="3"/>
      <c r="K15" s="3"/>
    </row>
    <row r="16" spans="2:16" ht="27" customHeight="1" thickBot="1" x14ac:dyDescent="0.25">
      <c r="B16" s="84" t="s">
        <v>31</v>
      </c>
      <c r="C16" s="85"/>
      <c r="D16" s="85"/>
      <c r="E16" s="85"/>
      <c r="F16" s="85"/>
      <c r="G16" s="85"/>
      <c r="H16" s="85"/>
      <c r="I16" s="85"/>
      <c r="J16" s="85"/>
      <c r="K16" s="98"/>
    </row>
    <row r="17" spans="2:17" ht="51.75" customHeight="1" thickBot="1" x14ac:dyDescent="0.25">
      <c r="B17" s="83"/>
      <c r="C17" s="66"/>
      <c r="D17" s="66"/>
      <c r="E17" s="66"/>
      <c r="F17" s="66"/>
      <c r="G17" s="66"/>
      <c r="H17" s="66"/>
      <c r="I17" s="66"/>
      <c r="J17" s="66"/>
      <c r="K17" s="67"/>
    </row>
    <row r="18" spans="2:17" ht="12.6" customHeight="1" thickBot="1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2:17" ht="27" customHeight="1" thickBot="1" x14ac:dyDescent="0.25">
      <c r="B19" s="84" t="s">
        <v>8</v>
      </c>
      <c r="C19" s="85"/>
      <c r="D19" s="85"/>
      <c r="E19" s="85"/>
      <c r="F19" s="85"/>
      <c r="G19" s="85"/>
      <c r="H19" s="85"/>
      <c r="I19" s="85"/>
      <c r="J19" s="85"/>
      <c r="K19" s="98"/>
    </row>
    <row r="20" spans="2:17" ht="27" customHeight="1" thickBot="1" x14ac:dyDescent="0.25">
      <c r="B20" s="99" t="s">
        <v>95</v>
      </c>
      <c r="C20" s="100"/>
      <c r="D20" s="100"/>
      <c r="E20" s="100"/>
      <c r="F20" s="100"/>
      <c r="G20" s="100"/>
      <c r="H20" s="100"/>
      <c r="I20" s="100"/>
      <c r="J20" s="100"/>
      <c r="K20" s="101"/>
    </row>
    <row r="21" spans="2:17" ht="56.25" customHeight="1" thickBot="1" x14ac:dyDescent="0.25">
      <c r="B21" s="95"/>
      <c r="C21" s="96"/>
      <c r="D21" s="96"/>
      <c r="E21" s="96"/>
      <c r="F21" s="96"/>
      <c r="G21" s="96"/>
      <c r="H21" s="96"/>
      <c r="I21" s="96"/>
      <c r="J21" s="96"/>
      <c r="K21" s="97"/>
    </row>
    <row r="22" spans="2:17" ht="12.6" customHeight="1" thickBot="1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2:17" ht="13.2" customHeight="1" x14ac:dyDescent="0.2">
      <c r="B23" s="29" t="s">
        <v>32</v>
      </c>
      <c r="C23" s="93"/>
      <c r="D23" s="30"/>
      <c r="E23" s="10"/>
      <c r="F23" s="77" t="s">
        <v>96</v>
      </c>
      <c r="G23" s="78"/>
      <c r="H23" s="78"/>
      <c r="I23" s="78"/>
      <c r="J23" s="81"/>
      <c r="K23" s="33" t="s">
        <v>71</v>
      </c>
      <c r="O23" s="15" t="b">
        <v>0</v>
      </c>
    </row>
    <row r="24" spans="2:17" ht="13.8" thickBot="1" x14ac:dyDescent="0.25">
      <c r="B24" s="31" t="s">
        <v>10</v>
      </c>
      <c r="C24" s="94"/>
      <c r="D24" s="32"/>
      <c r="E24" s="10"/>
      <c r="F24" s="79"/>
      <c r="G24" s="80"/>
      <c r="H24" s="80"/>
      <c r="I24" s="80"/>
      <c r="J24" s="82"/>
      <c r="K24" s="34" t="s">
        <v>72</v>
      </c>
      <c r="O24" s="15" t="b">
        <v>0</v>
      </c>
    </row>
    <row r="25" spans="2:17" ht="14.25" customHeight="1" x14ac:dyDescent="0.2">
      <c r="B25" s="27" t="str">
        <f>IF(AND(O24=FALSE,O23=FALSE),"↑使用する言語を選んでください。
Choose the language you use at presentation","")</f>
        <v>↑使用する言語を選んでください。
Choose the language you use at presentation</v>
      </c>
      <c r="C25" s="28"/>
      <c r="D25" s="28"/>
      <c r="E25" s="2"/>
      <c r="F25" s="2"/>
      <c r="G25" s="2"/>
      <c r="H25" s="2"/>
      <c r="I25" s="2"/>
      <c r="J25" s="2"/>
      <c r="K25" s="2"/>
    </row>
    <row r="26" spans="2:17" ht="12.6" customHeight="1" thickBot="1" x14ac:dyDescent="0.25"/>
    <row r="27" spans="2:17" x14ac:dyDescent="0.2">
      <c r="B27" s="51" t="s">
        <v>78</v>
      </c>
      <c r="C27" s="52"/>
      <c r="D27" s="52"/>
      <c r="E27" s="53"/>
      <c r="F27" s="52"/>
      <c r="G27" s="54"/>
      <c r="H27" s="55" t="b">
        <v>0</v>
      </c>
      <c r="I27" s="56"/>
      <c r="J27" s="56"/>
      <c r="K27" s="30"/>
      <c r="L27" s="13"/>
      <c r="O27" s="15" t="b">
        <v>0</v>
      </c>
    </row>
    <row r="28" spans="2:17" ht="13.5" customHeight="1" thickBot="1" x14ac:dyDescent="0.25">
      <c r="B28" s="57" t="s">
        <v>11</v>
      </c>
      <c r="C28" s="58"/>
      <c r="D28" s="58"/>
      <c r="E28" s="59"/>
      <c r="F28" s="60"/>
      <c r="G28" s="61"/>
      <c r="H28" s="62" t="b">
        <v>0</v>
      </c>
      <c r="I28" s="44"/>
      <c r="J28" s="63"/>
      <c r="K28" s="64"/>
      <c r="L28" s="13"/>
      <c r="O28" s="15" t="b">
        <v>0</v>
      </c>
    </row>
    <row r="29" spans="2:17" ht="12.6" customHeight="1" thickBot="1" x14ac:dyDescent="0.25"/>
    <row r="30" spans="2:17" ht="13.8" thickBot="1" x14ac:dyDescent="0.25">
      <c r="B30" s="90" t="s">
        <v>79</v>
      </c>
      <c r="C30" s="46" t="s">
        <v>84</v>
      </c>
      <c r="D30" s="47"/>
      <c r="E30" s="47"/>
      <c r="F30" s="47"/>
      <c r="G30" s="47"/>
      <c r="H30" s="47"/>
      <c r="I30" s="47"/>
      <c r="J30" s="47"/>
      <c r="K30" s="48"/>
    </row>
    <row r="31" spans="2:17" x14ac:dyDescent="0.2">
      <c r="B31" s="91"/>
      <c r="C31" s="38" t="b">
        <v>0</v>
      </c>
      <c r="D31" s="4" t="s">
        <v>12</v>
      </c>
      <c r="E31" s="3"/>
      <c r="F31" s="3"/>
      <c r="G31" s="3"/>
      <c r="H31" s="3"/>
      <c r="I31" s="9" t="str">
        <f>IF(AND(O32=TRUE, ISBLANK(J32)=TRUE), "国名を記入してください Input the country name", "")</f>
        <v/>
      </c>
      <c r="J31" s="3"/>
      <c r="K31" s="39"/>
      <c r="O31" s="15" t="b">
        <v>0</v>
      </c>
      <c r="P31" s="16" t="s">
        <v>64</v>
      </c>
      <c r="Q31" s="16">
        <f t="shared" ref="Q31:Q33" si="0">IF(O31=TRUE, 1, 0)</f>
        <v>0</v>
      </c>
    </row>
    <row r="32" spans="2:17" x14ac:dyDescent="0.2">
      <c r="B32" s="91"/>
      <c r="C32" s="38" t="b">
        <v>0</v>
      </c>
      <c r="D32" s="4" t="s">
        <v>13</v>
      </c>
      <c r="E32" s="3"/>
      <c r="F32" s="5" t="s">
        <v>14</v>
      </c>
      <c r="G32" s="3"/>
      <c r="H32" s="3"/>
      <c r="I32" s="6"/>
      <c r="J32" s="71"/>
      <c r="K32" s="72"/>
      <c r="O32" s="15" t="b">
        <v>0</v>
      </c>
      <c r="P32" s="16" t="s">
        <v>65</v>
      </c>
      <c r="Q32" s="16">
        <f t="shared" si="0"/>
        <v>0</v>
      </c>
    </row>
    <row r="33" spans="2:17" x14ac:dyDescent="0.2">
      <c r="B33" s="91"/>
      <c r="C33" s="38" t="b">
        <v>0</v>
      </c>
      <c r="D33" s="4" t="s">
        <v>63</v>
      </c>
      <c r="E33" s="3"/>
      <c r="F33" s="5" t="s">
        <v>15</v>
      </c>
      <c r="G33" s="3"/>
      <c r="H33" s="3"/>
      <c r="I33" s="6"/>
      <c r="J33" s="71"/>
      <c r="K33" s="72"/>
      <c r="O33" s="15" t="b">
        <v>0</v>
      </c>
      <c r="P33" s="16" t="s">
        <v>66</v>
      </c>
      <c r="Q33" s="16">
        <f t="shared" si="0"/>
        <v>0</v>
      </c>
    </row>
    <row r="34" spans="2:17" ht="13.8" thickBot="1" x14ac:dyDescent="0.25">
      <c r="B34" s="91"/>
      <c r="C34" s="76" t="str">
        <f>IF(Q34&gt;=2, "↑どれか「一つ」を選んでください。Choose'one'", "")</f>
        <v/>
      </c>
      <c r="D34" s="74"/>
      <c r="E34" s="74"/>
      <c r="F34" s="74"/>
      <c r="G34" s="3"/>
      <c r="H34" s="3"/>
      <c r="I34" s="9" t="str">
        <f>IF(AND(O33=TRUE, ISBLANK(J33)=TRUE), "国・地域名を記入してください Input the area/country name", "")</f>
        <v/>
      </c>
      <c r="J34" s="3"/>
      <c r="K34" s="39"/>
      <c r="Q34" s="16">
        <f>SUM(Q31:Q33)</f>
        <v>0</v>
      </c>
    </row>
    <row r="35" spans="2:17" ht="13.8" thickBot="1" x14ac:dyDescent="0.25">
      <c r="B35" s="91"/>
      <c r="C35" s="46" t="s">
        <v>82</v>
      </c>
      <c r="D35" s="47"/>
      <c r="E35" s="47"/>
      <c r="F35" s="47"/>
      <c r="G35" s="47"/>
      <c r="H35" s="47"/>
      <c r="I35" s="47"/>
      <c r="J35" s="47"/>
      <c r="K35" s="48"/>
    </row>
    <row r="36" spans="2:17" x14ac:dyDescent="0.2">
      <c r="B36" s="91"/>
      <c r="C36" s="38" t="b">
        <v>0</v>
      </c>
      <c r="D36" s="6" t="s">
        <v>16</v>
      </c>
      <c r="E36" s="3"/>
      <c r="F36" s="74" t="str">
        <f>IF(Q40&gt;=2, "←どれか「一つ」を選んでください.Choose 'one'","")</f>
        <v/>
      </c>
      <c r="G36" s="74"/>
      <c r="H36" s="74"/>
      <c r="I36" s="74"/>
      <c r="J36" s="74"/>
      <c r="K36" s="75"/>
      <c r="O36" s="15" t="b">
        <v>0</v>
      </c>
      <c r="P36" s="16" t="s">
        <v>67</v>
      </c>
      <c r="Q36" s="16">
        <f>IF(O36=TRUE, 1, 0)</f>
        <v>0</v>
      </c>
    </row>
    <row r="37" spans="2:17" x14ac:dyDescent="0.2">
      <c r="B37" s="91"/>
      <c r="C37" s="38" t="b">
        <v>0</v>
      </c>
      <c r="D37" s="4" t="s">
        <v>17</v>
      </c>
      <c r="E37" s="3"/>
      <c r="F37" s="74"/>
      <c r="G37" s="74"/>
      <c r="H37" s="74"/>
      <c r="I37" s="74"/>
      <c r="J37" s="74"/>
      <c r="K37" s="75"/>
      <c r="O37" s="15" t="b">
        <v>0</v>
      </c>
      <c r="P37" s="16" t="s">
        <v>68</v>
      </c>
      <c r="Q37" s="16">
        <f t="shared" ref="Q37:Q39" si="1">IF(O37=TRUE, 1, 0)</f>
        <v>0</v>
      </c>
    </row>
    <row r="38" spans="2:17" x14ac:dyDescent="0.2">
      <c r="B38" s="91"/>
      <c r="C38" s="38" t="b">
        <v>0</v>
      </c>
      <c r="D38" s="4" t="s">
        <v>18</v>
      </c>
      <c r="E38" s="3"/>
      <c r="F38" s="74"/>
      <c r="G38" s="74"/>
      <c r="H38" s="74"/>
      <c r="I38" s="74"/>
      <c r="J38" s="74"/>
      <c r="K38" s="75"/>
      <c r="O38" s="15" t="b">
        <v>0</v>
      </c>
      <c r="P38" s="16" t="s">
        <v>69</v>
      </c>
      <c r="Q38" s="16">
        <f t="shared" si="1"/>
        <v>0</v>
      </c>
    </row>
    <row r="39" spans="2:17" x14ac:dyDescent="0.2">
      <c r="B39" s="91"/>
      <c r="C39" s="38" t="b">
        <v>0</v>
      </c>
      <c r="D39" s="4" t="s">
        <v>19</v>
      </c>
      <c r="E39" s="3"/>
      <c r="F39" s="74"/>
      <c r="G39" s="74"/>
      <c r="H39" s="74"/>
      <c r="I39" s="74"/>
      <c r="J39" s="74"/>
      <c r="K39" s="75"/>
      <c r="O39" s="15" t="b">
        <v>0</v>
      </c>
      <c r="P39" s="16" t="s">
        <v>70</v>
      </c>
      <c r="Q39" s="16">
        <f t="shared" si="1"/>
        <v>0</v>
      </c>
    </row>
    <row r="40" spans="2:17" ht="13.8" thickBot="1" x14ac:dyDescent="0.25">
      <c r="B40" s="91"/>
      <c r="C40" s="40"/>
      <c r="D40" s="7"/>
      <c r="E40" s="3"/>
      <c r="F40" s="3"/>
      <c r="G40" s="3"/>
      <c r="H40" s="3"/>
      <c r="I40" s="3"/>
      <c r="J40" s="3"/>
      <c r="K40" s="39"/>
      <c r="Q40" s="16">
        <f>SUM(Q36:Q39)</f>
        <v>0</v>
      </c>
    </row>
    <row r="41" spans="2:17" x14ac:dyDescent="0.2">
      <c r="B41" s="91"/>
      <c r="C41" s="35" t="s">
        <v>83</v>
      </c>
      <c r="D41" s="49"/>
      <c r="E41" s="36"/>
      <c r="F41" s="36"/>
      <c r="G41" s="36"/>
      <c r="H41" s="36"/>
      <c r="I41" s="36"/>
      <c r="J41" s="36"/>
      <c r="K41" s="37"/>
    </row>
    <row r="42" spans="2:17" ht="30" customHeight="1" thickBot="1" x14ac:dyDescent="0.25">
      <c r="B42" s="91"/>
      <c r="C42" s="50"/>
      <c r="D42" s="88" t="s">
        <v>51</v>
      </c>
      <c r="E42" s="88"/>
      <c r="F42" s="88"/>
      <c r="G42" s="88"/>
      <c r="H42" s="88"/>
      <c r="I42" s="88"/>
      <c r="J42" s="88"/>
      <c r="K42" s="89"/>
    </row>
    <row r="43" spans="2:17" ht="13.8" thickBot="1" x14ac:dyDescent="0.25">
      <c r="B43" s="91"/>
      <c r="C43" s="45"/>
      <c r="D43" s="4" t="s">
        <v>20</v>
      </c>
      <c r="E43" s="3"/>
      <c r="F43" s="3"/>
      <c r="G43" s="3"/>
      <c r="H43" s="3"/>
      <c r="I43" s="3"/>
      <c r="J43" s="3"/>
      <c r="K43" s="39"/>
      <c r="O43" s="15">
        <f>C43</f>
        <v>0</v>
      </c>
      <c r="P43" s="16" t="s">
        <v>52</v>
      </c>
    </row>
    <row r="44" spans="2:17" ht="13.8" thickBot="1" x14ac:dyDescent="0.25">
      <c r="B44" s="91"/>
      <c r="C44" s="41"/>
      <c r="D44" s="4" t="s">
        <v>21</v>
      </c>
      <c r="E44" s="3"/>
      <c r="F44" s="3"/>
      <c r="G44" s="3"/>
      <c r="H44" s="3"/>
      <c r="I44" s="3"/>
      <c r="J44" s="3"/>
      <c r="K44" s="39"/>
      <c r="O44" s="15">
        <f t="shared" ref="O44:O52" si="2">C44</f>
        <v>0</v>
      </c>
      <c r="P44" s="16" t="s">
        <v>53</v>
      </c>
    </row>
    <row r="45" spans="2:17" ht="13.8" thickBot="1" x14ac:dyDescent="0.25">
      <c r="B45" s="91"/>
      <c r="C45" s="41"/>
      <c r="D45" s="4" t="s">
        <v>22</v>
      </c>
      <c r="E45" s="3"/>
      <c r="F45" s="3"/>
      <c r="G45" s="3"/>
      <c r="H45" s="3"/>
      <c r="I45" s="3"/>
      <c r="J45" s="3"/>
      <c r="K45" s="39"/>
      <c r="O45" s="15">
        <f t="shared" si="2"/>
        <v>0</v>
      </c>
      <c r="P45" s="16" t="s">
        <v>54</v>
      </c>
    </row>
    <row r="46" spans="2:17" ht="13.8" thickBot="1" x14ac:dyDescent="0.25">
      <c r="B46" s="91"/>
      <c r="C46" s="41"/>
      <c r="D46" s="4" t="s">
        <v>23</v>
      </c>
      <c r="E46" s="3"/>
      <c r="F46" s="3"/>
      <c r="G46" s="3"/>
      <c r="H46" s="3"/>
      <c r="I46" s="3"/>
      <c r="J46" s="3"/>
      <c r="K46" s="39"/>
      <c r="O46" s="15">
        <f t="shared" si="2"/>
        <v>0</v>
      </c>
      <c r="P46" s="16" t="s">
        <v>55</v>
      </c>
    </row>
    <row r="47" spans="2:17" ht="13.8" thickBot="1" x14ac:dyDescent="0.25">
      <c r="B47" s="91"/>
      <c r="C47" s="41"/>
      <c r="D47" s="4" t="s">
        <v>24</v>
      </c>
      <c r="E47" s="3"/>
      <c r="F47" s="3"/>
      <c r="G47" s="3"/>
      <c r="H47" s="3"/>
      <c r="I47" s="3"/>
      <c r="J47" s="3"/>
      <c r="K47" s="39"/>
      <c r="O47" s="15">
        <f t="shared" si="2"/>
        <v>0</v>
      </c>
      <c r="P47" s="16" t="s">
        <v>56</v>
      </c>
    </row>
    <row r="48" spans="2:17" ht="13.8" thickBot="1" x14ac:dyDescent="0.25">
      <c r="B48" s="91" t="b">
        <v>1</v>
      </c>
      <c r="C48" s="41"/>
      <c r="D48" s="4" t="s">
        <v>25</v>
      </c>
      <c r="E48" s="3"/>
      <c r="F48" s="3"/>
      <c r="G48" s="3"/>
      <c r="H48" s="3"/>
      <c r="I48" s="3"/>
      <c r="J48" s="3"/>
      <c r="K48" s="39"/>
      <c r="O48" s="15">
        <f t="shared" si="2"/>
        <v>0</v>
      </c>
      <c r="P48" s="16" t="s">
        <v>57</v>
      </c>
    </row>
    <row r="49" spans="2:16" ht="13.8" thickBot="1" x14ac:dyDescent="0.25">
      <c r="B49" s="91" t="b">
        <v>0</v>
      </c>
      <c r="C49" s="41"/>
      <c r="D49" s="4" t="s">
        <v>26</v>
      </c>
      <c r="E49" s="3"/>
      <c r="F49" s="3"/>
      <c r="G49" s="3"/>
      <c r="H49" s="3"/>
      <c r="I49" s="3"/>
      <c r="J49" s="3"/>
      <c r="K49" s="39"/>
      <c r="O49" s="15">
        <f t="shared" si="2"/>
        <v>0</v>
      </c>
      <c r="P49" s="16" t="s">
        <v>58</v>
      </c>
    </row>
    <row r="50" spans="2:16" ht="13.8" thickBot="1" x14ac:dyDescent="0.25">
      <c r="B50" s="91" t="b">
        <v>0</v>
      </c>
      <c r="C50" s="41"/>
      <c r="D50" s="4" t="s">
        <v>27</v>
      </c>
      <c r="E50" s="3"/>
      <c r="F50" s="3"/>
      <c r="G50" s="3"/>
      <c r="H50" s="3"/>
      <c r="I50" s="3"/>
      <c r="J50" s="3"/>
      <c r="K50" s="39"/>
      <c r="O50" s="15">
        <f t="shared" si="2"/>
        <v>0</v>
      </c>
      <c r="P50" s="16" t="s">
        <v>59</v>
      </c>
    </row>
    <row r="51" spans="2:16" ht="13.8" thickBot="1" x14ac:dyDescent="0.25">
      <c r="B51" s="91"/>
      <c r="C51" s="41"/>
      <c r="D51" s="4" t="s">
        <v>28</v>
      </c>
      <c r="E51" s="3"/>
      <c r="F51" s="3"/>
      <c r="G51" s="3"/>
      <c r="H51" s="3"/>
      <c r="I51" s="3"/>
      <c r="J51" s="3"/>
      <c r="K51" s="39"/>
      <c r="O51" s="15">
        <f t="shared" si="2"/>
        <v>0</v>
      </c>
      <c r="P51" s="16" t="s">
        <v>60</v>
      </c>
    </row>
    <row r="52" spans="2:16" ht="13.8" thickBot="1" x14ac:dyDescent="0.25">
      <c r="B52" s="92"/>
      <c r="C52" s="42"/>
      <c r="D52" s="43" t="s">
        <v>29</v>
      </c>
      <c r="E52" s="44"/>
      <c r="F52" s="44"/>
      <c r="G52" s="44"/>
      <c r="H52" s="44"/>
      <c r="I52" s="44"/>
      <c r="J52" s="44"/>
      <c r="K52" s="32"/>
      <c r="O52" s="15">
        <f t="shared" si="2"/>
        <v>0</v>
      </c>
      <c r="P52" s="16" t="s">
        <v>61</v>
      </c>
    </row>
  </sheetData>
  <sheetProtection sheet="1" objects="1" scenarios="1" selectLockedCells="1"/>
  <mergeCells count="28">
    <mergeCell ref="B7:H7"/>
    <mergeCell ref="B1:K2"/>
    <mergeCell ref="D42:K42"/>
    <mergeCell ref="B30:B52"/>
    <mergeCell ref="C23:C24"/>
    <mergeCell ref="B21:K21"/>
    <mergeCell ref="B19:K19"/>
    <mergeCell ref="C8:D8"/>
    <mergeCell ref="B20:K20"/>
    <mergeCell ref="C13:D13"/>
    <mergeCell ref="B11:K11"/>
    <mergeCell ref="B16:K16"/>
    <mergeCell ref="E8:F8"/>
    <mergeCell ref="E9:F9"/>
    <mergeCell ref="E13:F13"/>
    <mergeCell ref="E14:F14"/>
    <mergeCell ref="F36:K39"/>
    <mergeCell ref="C34:F34"/>
    <mergeCell ref="F23:I24"/>
    <mergeCell ref="J23:J24"/>
    <mergeCell ref="B17:K17"/>
    <mergeCell ref="G9:K9"/>
    <mergeCell ref="B12:K12"/>
    <mergeCell ref="J32:K32"/>
    <mergeCell ref="J33:K33"/>
    <mergeCell ref="C9:D9"/>
    <mergeCell ref="G14:K14"/>
    <mergeCell ref="C14:D14"/>
  </mergeCells>
  <phoneticPr fontId="1"/>
  <conditionalFormatting sqref="K13 G14:K14 C13:D14">
    <cfRule type="expression" dxfId="11" priority="7">
      <formula>$O$12=TRUE</formula>
    </cfRule>
  </conditionalFormatting>
  <conditionalFormatting sqref="I13">
    <cfRule type="expression" dxfId="10" priority="6">
      <formula>$O$12=TRUE</formula>
    </cfRule>
  </conditionalFormatting>
  <conditionalFormatting sqref="J33:K33">
    <cfRule type="expression" dxfId="9" priority="2">
      <formula>$O$33=TRUE</formula>
    </cfRule>
  </conditionalFormatting>
  <conditionalFormatting sqref="J32:K32">
    <cfRule type="expression" dxfId="8" priority="1">
      <formula>$O$32=TRUE</formula>
    </cfRule>
  </conditionalFormatting>
  <dataValidations xWindow="789" yWindow="489" count="2">
    <dataValidation allowBlank="1" showErrorMessage="1" promptTitle="記入例 Example" prompt="農経太郎（阿栗経済大学大学院）・済民かおる*（阿栗経済大学）_x000a__x000a_NOKEI Taro(AGURI KEIZAI Univ), SUMITANI Kaoru*(AGURI KEIZAI Univ.)" sqref="B21:K21"/>
    <dataValidation type="custom" errorStyle="information" allowBlank="1" showInputMessage="1" error="国名を記入してください_x000a_Describe the country name" sqref="O32">
      <formula1>O32=TRUE</formula1>
    </dataValidation>
  </dataValidations>
  <pageMargins left="0.7" right="0.7" top="0.75" bottom="0.75" header="0.3" footer="0.3"/>
  <pageSetup paperSize="9" scale="73" orientation="portrait" r:id="rId1"/>
  <colBreaks count="1" manualBreakCount="1">
    <brk id="12" max="1048575" man="1"/>
  </colBreaks>
  <ignoredErrors>
    <ignoredError sqref="G8 G13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0</xdr:rowOff>
                  </from>
                  <to>
                    <xdr:col>9</xdr:col>
                    <xdr:colOff>472440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152400</xdr:rowOff>
                  </from>
                  <to>
                    <xdr:col>9</xdr:col>
                    <xdr:colOff>472440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571500</xdr:colOff>
                    <xdr:row>21</xdr:row>
                    <xdr:rowOff>152400</xdr:rowOff>
                  </from>
                  <to>
                    <xdr:col>3</xdr:col>
                    <xdr:colOff>571500</xdr:colOff>
                    <xdr:row>23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571500</xdr:colOff>
                    <xdr:row>22</xdr:row>
                    <xdr:rowOff>137160</xdr:rowOff>
                  </from>
                  <to>
                    <xdr:col>3</xdr:col>
                    <xdr:colOff>571500</xdr:colOff>
                    <xdr:row>24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2</xdr:col>
                    <xdr:colOff>403860</xdr:colOff>
                    <xdr:row>29</xdr:row>
                    <xdr:rowOff>137160</xdr:rowOff>
                  </from>
                  <to>
                    <xdr:col>3</xdr:col>
                    <xdr:colOff>68580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2</xdr:col>
                    <xdr:colOff>381000</xdr:colOff>
                    <xdr:row>34</xdr:row>
                    <xdr:rowOff>121920</xdr:rowOff>
                  </from>
                  <to>
                    <xdr:col>3</xdr:col>
                    <xdr:colOff>45720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2</xdr:col>
                    <xdr:colOff>388620</xdr:colOff>
                    <xdr:row>35</xdr:row>
                    <xdr:rowOff>137160</xdr:rowOff>
                  </from>
                  <to>
                    <xdr:col>3</xdr:col>
                    <xdr:colOff>60960</xdr:colOff>
                    <xdr:row>37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2</xdr:col>
                    <xdr:colOff>388620</xdr:colOff>
                    <xdr:row>36</xdr:row>
                    <xdr:rowOff>137160</xdr:rowOff>
                  </from>
                  <to>
                    <xdr:col>3</xdr:col>
                    <xdr:colOff>60960</xdr:colOff>
                    <xdr:row>38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2</xdr:col>
                    <xdr:colOff>388620</xdr:colOff>
                    <xdr:row>37</xdr:row>
                    <xdr:rowOff>137160</xdr:rowOff>
                  </from>
                  <to>
                    <xdr:col>3</xdr:col>
                    <xdr:colOff>60960</xdr:colOff>
                    <xdr:row>39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Check Box 25">
              <controlPr defaultSize="0" autoFill="0" autoLine="0" autoPict="0">
                <anchor moveWithCells="1">
                  <from>
                    <xdr:col>2</xdr:col>
                    <xdr:colOff>205740</xdr:colOff>
                    <xdr:row>11</xdr:row>
                    <xdr:rowOff>7620</xdr:rowOff>
                  </from>
                  <to>
                    <xdr:col>9</xdr:col>
                    <xdr:colOff>381000</xdr:colOff>
                    <xdr:row>11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4" name="Check Box 26">
              <controlPr defaultSize="0" autoFill="0" autoLine="0" autoPict="0">
                <anchor moveWithCells="1">
                  <from>
                    <xdr:col>2</xdr:col>
                    <xdr:colOff>403860</xdr:colOff>
                    <xdr:row>30</xdr:row>
                    <xdr:rowOff>152400</xdr:rowOff>
                  </from>
                  <to>
                    <xdr:col>3</xdr:col>
                    <xdr:colOff>22860</xdr:colOff>
                    <xdr:row>32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5" name="Check Box 27">
              <controlPr defaultSize="0" autoFill="0" autoLine="0" autoPict="0">
                <anchor moveWithCells="1">
                  <from>
                    <xdr:col>2</xdr:col>
                    <xdr:colOff>403860</xdr:colOff>
                    <xdr:row>31</xdr:row>
                    <xdr:rowOff>152400</xdr:rowOff>
                  </from>
                  <to>
                    <xdr:col>3</xdr:col>
                    <xdr:colOff>22860</xdr:colOff>
                    <xdr:row>33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B1:U52"/>
  <sheetViews>
    <sheetView showGridLines="0" zoomScale="85" zoomScaleNormal="85" zoomScaleSheetLayoutView="115" workbookViewId="0">
      <selection activeCell="C8" sqref="C8:D8"/>
    </sheetView>
  </sheetViews>
  <sheetFormatPr defaultRowHeight="13.2" x14ac:dyDescent="0.2"/>
  <cols>
    <col min="1" max="1" width="4.6640625" customWidth="1"/>
    <col min="2" max="2" width="17.109375" customWidth="1"/>
    <col min="4" max="4" width="20.88671875" customWidth="1"/>
    <col min="5" max="5" width="14.77734375" customWidth="1"/>
    <col min="6" max="6" width="11.33203125" customWidth="1"/>
    <col min="7" max="7" width="5.33203125" customWidth="1"/>
    <col min="8" max="8" width="4.109375" customWidth="1"/>
    <col min="10" max="10" width="7.88671875" customWidth="1"/>
    <col min="12" max="12" width="4.6640625" style="11" customWidth="1"/>
    <col min="13" max="13" width="6.33203125" style="12" customWidth="1"/>
    <col min="14" max="14" width="8.88671875" style="16" hidden="1" customWidth="1"/>
    <col min="15" max="15" width="8.88671875" style="15" hidden="1" customWidth="1"/>
    <col min="16" max="17" width="8.88671875" style="16" hidden="1" customWidth="1"/>
    <col min="18" max="21" width="8.88671875" style="11"/>
  </cols>
  <sheetData>
    <row r="1" spans="2:16" ht="30" customHeight="1" x14ac:dyDescent="0.2">
      <c r="B1" s="86" t="s">
        <v>81</v>
      </c>
      <c r="C1" s="87"/>
      <c r="D1" s="87"/>
      <c r="E1" s="87"/>
      <c r="F1" s="87"/>
      <c r="G1" s="87"/>
      <c r="H1" s="87"/>
      <c r="I1" s="87"/>
      <c r="J1" s="87"/>
      <c r="K1" s="87"/>
    </row>
    <row r="2" spans="2:16" ht="13.8" thickBot="1" x14ac:dyDescent="0.25"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2:16" ht="13.8" thickBot="1" x14ac:dyDescent="0.25">
      <c r="H3" t="s">
        <v>34</v>
      </c>
      <c r="K3" s="14"/>
      <c r="O3" s="15">
        <f>LENB(K3)</f>
        <v>0</v>
      </c>
      <c r="P3" s="16" t="str">
        <f>IF(O3=1,CONCATENATE("K-00",K3),IF(O3=2,CONCATENATE("K-0",K3),CONCATENATE("K-",K3)))</f>
        <v>K-</v>
      </c>
    </row>
    <row r="4" spans="2:16" ht="15" customHeight="1" x14ac:dyDescent="0.2">
      <c r="B4" s="8" t="str">
        <f>IF(AND(ISBLANK(I8)=FALSE,ISBLANK(K8)=FALSE),  CONCATENATE("この申請書のファイル名を P_031", I8,K8, "(", C8, ")_a　としてください"), "")</f>
        <v>この申請書のファイル名を P_0312223333(藍上 植雄)_a　としてください</v>
      </c>
      <c r="K4" s="3"/>
    </row>
    <row r="5" spans="2:16" ht="15" customHeight="1" x14ac:dyDescent="0.2">
      <c r="B5" s="8" t="str">
        <f>IF(AND(ISBLANK(I8)=FALSE,ISBLANK(K8)=FALSE),  CONCATENATE("Name this application form file as  P_031", I8,K8, "(", C8, ")_a　"), "")</f>
        <v>Name this application form file as  P_0312223333(藍上 植雄)_a　</v>
      </c>
      <c r="K5" s="3"/>
    </row>
    <row r="6" spans="2:16" ht="13.8" thickBot="1" x14ac:dyDescent="0.25"/>
    <row r="7" spans="2:16" ht="27" customHeight="1" thickBot="1" x14ac:dyDescent="0.25">
      <c r="B7" s="84" t="s">
        <v>30</v>
      </c>
      <c r="C7" s="85"/>
      <c r="D7" s="85"/>
      <c r="E7" s="85"/>
      <c r="F7" s="85"/>
      <c r="G7" s="85"/>
      <c r="H7" s="85"/>
      <c r="I7" s="26" t="s">
        <v>76</v>
      </c>
      <c r="J7" s="18">
        <v>27</v>
      </c>
      <c r="K7" s="19" t="s">
        <v>77</v>
      </c>
      <c r="N7" s="15"/>
    </row>
    <row r="8" spans="2:16" ht="27" customHeight="1" thickBot="1" x14ac:dyDescent="0.25">
      <c r="B8" s="20" t="s">
        <v>4</v>
      </c>
      <c r="C8" s="73" t="s">
        <v>92</v>
      </c>
      <c r="D8" s="67"/>
      <c r="E8" s="102" t="s">
        <v>6</v>
      </c>
      <c r="F8" s="103"/>
      <c r="G8" s="21" t="s">
        <v>1</v>
      </c>
      <c r="H8" s="22" t="s">
        <v>2</v>
      </c>
      <c r="I8" s="23">
        <v>222</v>
      </c>
      <c r="J8" s="24" t="s">
        <v>3</v>
      </c>
      <c r="K8" s="25">
        <v>3333</v>
      </c>
    </row>
    <row r="9" spans="2:16" ht="27" customHeight="1" thickBot="1" x14ac:dyDescent="0.25">
      <c r="B9" s="20" t="s">
        <v>5</v>
      </c>
      <c r="C9" s="73" t="s">
        <v>93</v>
      </c>
      <c r="D9" s="67"/>
      <c r="E9" s="104" t="s">
        <v>9</v>
      </c>
      <c r="F9" s="105"/>
      <c r="G9" s="65" t="s">
        <v>91</v>
      </c>
      <c r="H9" s="66"/>
      <c r="I9" s="66"/>
      <c r="J9" s="66"/>
      <c r="K9" s="67"/>
      <c r="N9" s="15"/>
    </row>
    <row r="10" spans="2:16" ht="12.6" customHeight="1" thickBot="1" x14ac:dyDescent="0.25">
      <c r="C10" s="1"/>
      <c r="D10" s="1"/>
      <c r="E10" s="1"/>
      <c r="F10" s="1"/>
      <c r="G10" s="3"/>
    </row>
    <row r="11" spans="2:16" ht="27" customHeight="1" thickBot="1" x14ac:dyDescent="0.25">
      <c r="B11" s="84" t="s">
        <v>7</v>
      </c>
      <c r="C11" s="85"/>
      <c r="D11" s="85"/>
      <c r="E11" s="85"/>
      <c r="F11" s="85"/>
      <c r="G11" s="85"/>
      <c r="H11" s="85"/>
      <c r="I11" s="85"/>
      <c r="J11" s="85"/>
      <c r="K11" s="98"/>
    </row>
    <row r="12" spans="2:16" ht="27" customHeight="1" thickBot="1" x14ac:dyDescent="0.25">
      <c r="B12" s="68"/>
      <c r="C12" s="69"/>
      <c r="D12" s="69"/>
      <c r="E12" s="69"/>
      <c r="F12" s="69"/>
      <c r="G12" s="69"/>
      <c r="H12" s="69"/>
      <c r="I12" s="69"/>
      <c r="J12" s="69"/>
      <c r="K12" s="70"/>
      <c r="O12" s="15" t="b">
        <v>1</v>
      </c>
    </row>
    <row r="13" spans="2:16" ht="27" customHeight="1" thickBot="1" x14ac:dyDescent="0.25">
      <c r="B13" s="20" t="s">
        <v>4</v>
      </c>
      <c r="C13" s="73"/>
      <c r="D13" s="67"/>
      <c r="E13" s="102" t="s">
        <v>6</v>
      </c>
      <c r="F13" s="103"/>
      <c r="G13" s="21" t="s">
        <v>1</v>
      </c>
      <c r="H13" s="22" t="s">
        <v>2</v>
      </c>
      <c r="I13" s="23"/>
      <c r="J13" s="24" t="s">
        <v>3</v>
      </c>
      <c r="K13" s="25"/>
    </row>
    <row r="14" spans="2:16" ht="27" customHeight="1" thickBot="1" x14ac:dyDescent="0.25">
      <c r="B14" s="20" t="s">
        <v>5</v>
      </c>
      <c r="C14" s="73"/>
      <c r="D14" s="67"/>
      <c r="E14" s="104" t="s">
        <v>9</v>
      </c>
      <c r="F14" s="105"/>
      <c r="G14" s="73"/>
      <c r="H14" s="66"/>
      <c r="I14" s="66"/>
      <c r="J14" s="66"/>
      <c r="K14" s="67"/>
    </row>
    <row r="15" spans="2:16" ht="12.6" customHeight="1" thickBot="1" x14ac:dyDescent="0.25">
      <c r="B15" s="3"/>
      <c r="C15" s="17"/>
      <c r="D15" s="17"/>
      <c r="E15" s="17"/>
      <c r="F15" s="17"/>
      <c r="G15" s="3"/>
      <c r="H15" s="3"/>
      <c r="I15" s="3"/>
      <c r="J15" s="3"/>
      <c r="K15" s="3"/>
    </row>
    <row r="16" spans="2:16" ht="27" customHeight="1" thickBot="1" x14ac:dyDescent="0.25">
      <c r="B16" s="84" t="s">
        <v>31</v>
      </c>
      <c r="C16" s="85"/>
      <c r="D16" s="85"/>
      <c r="E16" s="85"/>
      <c r="F16" s="85"/>
      <c r="G16" s="85"/>
      <c r="H16" s="85"/>
      <c r="I16" s="85"/>
      <c r="J16" s="85"/>
      <c r="K16" s="98"/>
    </row>
    <row r="17" spans="2:17" ht="51.75" customHeight="1" thickBot="1" x14ac:dyDescent="0.25">
      <c r="B17" s="95" t="s">
        <v>90</v>
      </c>
      <c r="C17" s="66"/>
      <c r="D17" s="66"/>
      <c r="E17" s="66"/>
      <c r="F17" s="66"/>
      <c r="G17" s="66"/>
      <c r="H17" s="66"/>
      <c r="I17" s="66"/>
      <c r="J17" s="66"/>
      <c r="K17" s="67"/>
    </row>
    <row r="18" spans="2:17" ht="12.6" customHeight="1" thickBot="1" x14ac:dyDescent="0.25"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2:17" ht="27" customHeight="1" thickBot="1" x14ac:dyDescent="0.25">
      <c r="B19" s="84" t="s">
        <v>8</v>
      </c>
      <c r="C19" s="85"/>
      <c r="D19" s="85"/>
      <c r="E19" s="85"/>
      <c r="F19" s="85"/>
      <c r="G19" s="85"/>
      <c r="H19" s="85"/>
      <c r="I19" s="85"/>
      <c r="J19" s="85"/>
      <c r="K19" s="98"/>
    </row>
    <row r="20" spans="2:17" ht="27" customHeight="1" thickBot="1" x14ac:dyDescent="0.25">
      <c r="B20" s="99" t="s">
        <v>95</v>
      </c>
      <c r="C20" s="100"/>
      <c r="D20" s="100"/>
      <c r="E20" s="100"/>
      <c r="F20" s="100"/>
      <c r="G20" s="100"/>
      <c r="H20" s="100"/>
      <c r="I20" s="100"/>
      <c r="J20" s="100"/>
      <c r="K20" s="101"/>
    </row>
    <row r="21" spans="2:17" ht="56.25" customHeight="1" thickBot="1" x14ac:dyDescent="0.25">
      <c r="B21" s="95" t="s">
        <v>94</v>
      </c>
      <c r="C21" s="96"/>
      <c r="D21" s="96"/>
      <c r="E21" s="96"/>
      <c r="F21" s="96"/>
      <c r="G21" s="96"/>
      <c r="H21" s="96"/>
      <c r="I21" s="96"/>
      <c r="J21" s="96"/>
      <c r="K21" s="97"/>
    </row>
    <row r="22" spans="2:17" ht="12.6" customHeight="1" thickBot="1" x14ac:dyDescent="0.25"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2:17" ht="13.2" customHeight="1" x14ac:dyDescent="0.2">
      <c r="B23" s="29" t="s">
        <v>32</v>
      </c>
      <c r="C23" s="93"/>
      <c r="D23" s="30"/>
      <c r="E23" s="10"/>
      <c r="F23" s="77" t="s">
        <v>96</v>
      </c>
      <c r="G23" s="78"/>
      <c r="H23" s="78"/>
      <c r="I23" s="78"/>
      <c r="J23" s="81">
        <v>4</v>
      </c>
      <c r="K23" s="33" t="s">
        <v>71</v>
      </c>
      <c r="O23" s="15" t="b">
        <v>1</v>
      </c>
    </row>
    <row r="24" spans="2:17" ht="13.8" thickBot="1" x14ac:dyDescent="0.25">
      <c r="B24" s="31" t="s">
        <v>10</v>
      </c>
      <c r="C24" s="94"/>
      <c r="D24" s="32"/>
      <c r="E24" s="10"/>
      <c r="F24" s="79"/>
      <c r="G24" s="80"/>
      <c r="H24" s="80"/>
      <c r="I24" s="80"/>
      <c r="J24" s="82"/>
      <c r="K24" s="34" t="s">
        <v>72</v>
      </c>
      <c r="O24" s="15" t="b">
        <v>0</v>
      </c>
    </row>
    <row r="25" spans="2:17" ht="14.25" customHeight="1" x14ac:dyDescent="0.2">
      <c r="B25" s="27" t="str">
        <f>IF(AND(O24=FALSE,O23=FALSE),"↑使用する言語を選んでください。
Choose the language you use at presentation","")</f>
        <v/>
      </c>
      <c r="C25" s="28"/>
      <c r="D25" s="28"/>
      <c r="E25" s="17"/>
      <c r="F25" s="17"/>
      <c r="G25" s="17"/>
      <c r="H25" s="17"/>
      <c r="I25" s="17"/>
      <c r="J25" s="17"/>
      <c r="K25" s="17"/>
    </row>
    <row r="26" spans="2:17" ht="12.6" customHeight="1" thickBot="1" x14ac:dyDescent="0.25"/>
    <row r="27" spans="2:17" x14ac:dyDescent="0.2">
      <c r="B27" s="51" t="s">
        <v>78</v>
      </c>
      <c r="C27" s="52"/>
      <c r="D27" s="52"/>
      <c r="E27" s="53"/>
      <c r="F27" s="52"/>
      <c r="G27" s="54"/>
      <c r="H27" s="55" t="b">
        <v>0</v>
      </c>
      <c r="I27" s="56"/>
      <c r="J27" s="56"/>
      <c r="K27" s="30"/>
      <c r="L27" s="13"/>
      <c r="O27" s="15" t="b">
        <v>1</v>
      </c>
    </row>
    <row r="28" spans="2:17" ht="13.5" customHeight="1" thickBot="1" x14ac:dyDescent="0.25">
      <c r="B28" s="57" t="s">
        <v>11</v>
      </c>
      <c r="C28" s="58"/>
      <c r="D28" s="58"/>
      <c r="E28" s="59"/>
      <c r="F28" s="60"/>
      <c r="G28" s="61"/>
      <c r="H28" s="62" t="b">
        <v>0</v>
      </c>
      <c r="I28" s="44"/>
      <c r="J28" s="63"/>
      <c r="K28" s="64"/>
      <c r="L28" s="13"/>
      <c r="O28" s="15" t="b">
        <v>0</v>
      </c>
    </row>
    <row r="29" spans="2:17" ht="12.6" customHeight="1" thickBot="1" x14ac:dyDescent="0.25"/>
    <row r="30" spans="2:17" ht="13.8" thickBot="1" x14ac:dyDescent="0.25">
      <c r="B30" s="90" t="s">
        <v>79</v>
      </c>
      <c r="C30" s="46" t="s">
        <v>84</v>
      </c>
      <c r="D30" s="47"/>
      <c r="E30" s="47"/>
      <c r="F30" s="47"/>
      <c r="G30" s="47"/>
      <c r="H30" s="47"/>
      <c r="I30" s="47"/>
      <c r="J30" s="47"/>
      <c r="K30" s="48"/>
    </row>
    <row r="31" spans="2:17" x14ac:dyDescent="0.2">
      <c r="B31" s="91"/>
      <c r="C31" s="38" t="b">
        <v>0</v>
      </c>
      <c r="D31" s="4" t="s">
        <v>12</v>
      </c>
      <c r="E31" s="3"/>
      <c r="F31" s="3"/>
      <c r="G31" s="3"/>
      <c r="H31" s="3"/>
      <c r="I31" s="9" t="str">
        <f>IF(AND(O32=TRUE, ISBLANK(J32)=TRUE), "国名を記入してください Input the country name", "")</f>
        <v/>
      </c>
      <c r="J31" s="3"/>
      <c r="K31" s="39"/>
      <c r="O31" s="15" t="b">
        <v>1</v>
      </c>
      <c r="P31" s="16" t="s">
        <v>64</v>
      </c>
      <c r="Q31" s="16">
        <f t="shared" ref="Q31:Q33" si="0">IF(O31=TRUE, 1, 0)</f>
        <v>1</v>
      </c>
    </row>
    <row r="32" spans="2:17" x14ac:dyDescent="0.2">
      <c r="B32" s="91"/>
      <c r="C32" s="38" t="b">
        <v>0</v>
      </c>
      <c r="D32" s="4" t="s">
        <v>13</v>
      </c>
      <c r="E32" s="3"/>
      <c r="F32" s="5" t="s">
        <v>14</v>
      </c>
      <c r="G32" s="3"/>
      <c r="H32" s="3"/>
      <c r="I32" s="6"/>
      <c r="J32" s="71"/>
      <c r="K32" s="72"/>
      <c r="O32" s="15" t="b">
        <v>0</v>
      </c>
      <c r="P32" s="16" t="s">
        <v>65</v>
      </c>
      <c r="Q32" s="16">
        <f t="shared" si="0"/>
        <v>0</v>
      </c>
    </row>
    <row r="33" spans="2:17" x14ac:dyDescent="0.2">
      <c r="B33" s="91"/>
      <c r="C33" s="38" t="b">
        <v>0</v>
      </c>
      <c r="D33" s="4" t="s">
        <v>63</v>
      </c>
      <c r="E33" s="3"/>
      <c r="F33" s="5" t="s">
        <v>15</v>
      </c>
      <c r="G33" s="3"/>
      <c r="H33" s="3"/>
      <c r="I33" s="6"/>
      <c r="J33" s="71"/>
      <c r="K33" s="72"/>
      <c r="O33" s="15" t="b">
        <v>0</v>
      </c>
      <c r="P33" s="16" t="s">
        <v>66</v>
      </c>
      <c r="Q33" s="16">
        <f t="shared" si="0"/>
        <v>0</v>
      </c>
    </row>
    <row r="34" spans="2:17" ht="13.8" thickBot="1" x14ac:dyDescent="0.25">
      <c r="B34" s="91"/>
      <c r="C34" s="76" t="str">
        <f>IF(Q34&gt;=2, "↑どれか「一つ」を選んでください。Choose'one'", "")</f>
        <v/>
      </c>
      <c r="D34" s="74"/>
      <c r="E34" s="74"/>
      <c r="F34" s="74"/>
      <c r="G34" s="3"/>
      <c r="H34" s="3"/>
      <c r="I34" s="9" t="str">
        <f>IF(AND(O33=TRUE, ISBLANK(J33)=TRUE), "国・地域名を記入してください Input the area/country name", "")</f>
        <v/>
      </c>
      <c r="J34" s="3"/>
      <c r="K34" s="39"/>
      <c r="Q34" s="16">
        <f>SUM(Q31:Q33)</f>
        <v>1</v>
      </c>
    </row>
    <row r="35" spans="2:17" ht="13.8" thickBot="1" x14ac:dyDescent="0.25">
      <c r="B35" s="91"/>
      <c r="C35" s="46" t="s">
        <v>82</v>
      </c>
      <c r="D35" s="47"/>
      <c r="E35" s="47"/>
      <c r="F35" s="47"/>
      <c r="G35" s="47"/>
      <c r="H35" s="47"/>
      <c r="I35" s="47"/>
      <c r="J35" s="47"/>
      <c r="K35" s="48"/>
    </row>
    <row r="36" spans="2:17" x14ac:dyDescent="0.2">
      <c r="B36" s="91"/>
      <c r="C36" s="38" t="b">
        <v>0</v>
      </c>
      <c r="D36" s="6" t="s">
        <v>16</v>
      </c>
      <c r="E36" s="3"/>
      <c r="F36" s="74" t="str">
        <f>IF(Q40&gt;=2, "←どれか「一つ」を選んでください.Choose 'one'","")</f>
        <v/>
      </c>
      <c r="G36" s="74"/>
      <c r="H36" s="74"/>
      <c r="I36" s="74"/>
      <c r="J36" s="74"/>
      <c r="K36" s="75"/>
      <c r="O36" s="15" t="b">
        <v>0</v>
      </c>
      <c r="P36" s="16" t="s">
        <v>67</v>
      </c>
      <c r="Q36" s="16">
        <f>IF(O36=TRUE, 1, 0)</f>
        <v>0</v>
      </c>
    </row>
    <row r="37" spans="2:17" x14ac:dyDescent="0.2">
      <c r="B37" s="91"/>
      <c r="C37" s="38" t="b">
        <v>0</v>
      </c>
      <c r="D37" s="4" t="s">
        <v>17</v>
      </c>
      <c r="E37" s="3"/>
      <c r="F37" s="74"/>
      <c r="G37" s="74"/>
      <c r="H37" s="74"/>
      <c r="I37" s="74"/>
      <c r="J37" s="74"/>
      <c r="K37" s="75"/>
      <c r="O37" s="15" t="b">
        <v>1</v>
      </c>
      <c r="P37" s="16" t="s">
        <v>68</v>
      </c>
      <c r="Q37" s="16">
        <f t="shared" ref="Q37:Q39" si="1">IF(O37=TRUE, 1, 0)</f>
        <v>1</v>
      </c>
    </row>
    <row r="38" spans="2:17" x14ac:dyDescent="0.2">
      <c r="B38" s="91"/>
      <c r="C38" s="38" t="b">
        <v>0</v>
      </c>
      <c r="D38" s="4" t="s">
        <v>18</v>
      </c>
      <c r="E38" s="3"/>
      <c r="F38" s="74"/>
      <c r="G38" s="74"/>
      <c r="H38" s="74"/>
      <c r="I38" s="74"/>
      <c r="J38" s="74"/>
      <c r="K38" s="75"/>
      <c r="O38" s="15" t="b">
        <v>0</v>
      </c>
      <c r="P38" s="16" t="s">
        <v>69</v>
      </c>
      <c r="Q38" s="16">
        <f t="shared" si="1"/>
        <v>0</v>
      </c>
    </row>
    <row r="39" spans="2:17" x14ac:dyDescent="0.2">
      <c r="B39" s="91"/>
      <c r="C39" s="38" t="b">
        <v>0</v>
      </c>
      <c r="D39" s="4" t="s">
        <v>19</v>
      </c>
      <c r="E39" s="3"/>
      <c r="F39" s="74"/>
      <c r="G39" s="74"/>
      <c r="H39" s="74"/>
      <c r="I39" s="74"/>
      <c r="J39" s="74"/>
      <c r="K39" s="75"/>
      <c r="O39" s="15" t="b">
        <v>0</v>
      </c>
      <c r="P39" s="16" t="s">
        <v>70</v>
      </c>
      <c r="Q39" s="16">
        <f t="shared" si="1"/>
        <v>0</v>
      </c>
    </row>
    <row r="40" spans="2:17" ht="13.8" thickBot="1" x14ac:dyDescent="0.25">
      <c r="B40" s="91"/>
      <c r="C40" s="40"/>
      <c r="D40" s="7"/>
      <c r="E40" s="3"/>
      <c r="F40" s="3"/>
      <c r="G40" s="3"/>
      <c r="H40" s="3"/>
      <c r="I40" s="3"/>
      <c r="J40" s="3"/>
      <c r="K40" s="39"/>
      <c r="Q40" s="16">
        <f>SUM(Q36:Q39)</f>
        <v>1</v>
      </c>
    </row>
    <row r="41" spans="2:17" x14ac:dyDescent="0.2">
      <c r="B41" s="91"/>
      <c r="C41" s="35" t="s">
        <v>83</v>
      </c>
      <c r="D41" s="49"/>
      <c r="E41" s="36"/>
      <c r="F41" s="36"/>
      <c r="G41" s="36"/>
      <c r="H41" s="36"/>
      <c r="I41" s="36"/>
      <c r="J41" s="36"/>
      <c r="K41" s="37"/>
    </row>
    <row r="42" spans="2:17" ht="30" customHeight="1" thickBot="1" x14ac:dyDescent="0.25">
      <c r="B42" s="91"/>
      <c r="C42" s="50"/>
      <c r="D42" s="88" t="s">
        <v>51</v>
      </c>
      <c r="E42" s="88"/>
      <c r="F42" s="88"/>
      <c r="G42" s="88"/>
      <c r="H42" s="88"/>
      <c r="I42" s="88"/>
      <c r="J42" s="88"/>
      <c r="K42" s="89"/>
    </row>
    <row r="43" spans="2:17" ht="13.8" thickBot="1" x14ac:dyDescent="0.25">
      <c r="B43" s="91"/>
      <c r="C43" s="45"/>
      <c r="D43" s="4" t="s">
        <v>20</v>
      </c>
      <c r="E43" s="3"/>
      <c r="F43" s="3"/>
      <c r="G43" s="3"/>
      <c r="H43" s="3"/>
      <c r="I43" s="3"/>
      <c r="J43" s="3"/>
      <c r="K43" s="39"/>
      <c r="O43" s="15">
        <f>C43</f>
        <v>0</v>
      </c>
      <c r="P43" s="16" t="s">
        <v>52</v>
      </c>
    </row>
    <row r="44" spans="2:17" ht="13.8" thickBot="1" x14ac:dyDescent="0.25">
      <c r="B44" s="91"/>
      <c r="C44" s="41">
        <v>1</v>
      </c>
      <c r="D44" s="4" t="s">
        <v>21</v>
      </c>
      <c r="E44" s="3"/>
      <c r="F44" s="3"/>
      <c r="G44" s="3"/>
      <c r="H44" s="3"/>
      <c r="I44" s="3"/>
      <c r="J44" s="3"/>
      <c r="K44" s="39"/>
      <c r="O44" s="15">
        <f t="shared" ref="O44:O52" si="2">C44</f>
        <v>1</v>
      </c>
      <c r="P44" s="16" t="s">
        <v>53</v>
      </c>
    </row>
    <row r="45" spans="2:17" ht="13.8" thickBot="1" x14ac:dyDescent="0.25">
      <c r="B45" s="91"/>
      <c r="C45" s="41"/>
      <c r="D45" s="4" t="s">
        <v>22</v>
      </c>
      <c r="E45" s="3"/>
      <c r="F45" s="3"/>
      <c r="G45" s="3"/>
      <c r="H45" s="3"/>
      <c r="I45" s="3"/>
      <c r="J45" s="3"/>
      <c r="K45" s="39"/>
      <c r="O45" s="15">
        <f t="shared" si="2"/>
        <v>0</v>
      </c>
      <c r="P45" s="16" t="s">
        <v>54</v>
      </c>
    </row>
    <row r="46" spans="2:17" ht="13.8" thickBot="1" x14ac:dyDescent="0.25">
      <c r="B46" s="91"/>
      <c r="C46" s="41"/>
      <c r="D46" s="4" t="s">
        <v>23</v>
      </c>
      <c r="E46" s="3"/>
      <c r="F46" s="3"/>
      <c r="G46" s="3"/>
      <c r="H46" s="3"/>
      <c r="I46" s="3"/>
      <c r="J46" s="3"/>
      <c r="K46" s="39"/>
      <c r="O46" s="15">
        <f t="shared" si="2"/>
        <v>0</v>
      </c>
      <c r="P46" s="16" t="s">
        <v>55</v>
      </c>
    </row>
    <row r="47" spans="2:17" ht="13.8" thickBot="1" x14ac:dyDescent="0.25">
      <c r="B47" s="91"/>
      <c r="C47" s="41"/>
      <c r="D47" s="4" t="s">
        <v>24</v>
      </c>
      <c r="E47" s="3"/>
      <c r="F47" s="3"/>
      <c r="G47" s="3"/>
      <c r="H47" s="3"/>
      <c r="I47" s="3"/>
      <c r="J47" s="3"/>
      <c r="K47" s="39"/>
      <c r="O47" s="15">
        <f t="shared" si="2"/>
        <v>0</v>
      </c>
      <c r="P47" s="16" t="s">
        <v>56</v>
      </c>
    </row>
    <row r="48" spans="2:17" ht="13.8" thickBot="1" x14ac:dyDescent="0.25">
      <c r="B48" s="91" t="b">
        <v>1</v>
      </c>
      <c r="C48" s="41"/>
      <c r="D48" s="4" t="s">
        <v>25</v>
      </c>
      <c r="E48" s="3"/>
      <c r="F48" s="3"/>
      <c r="G48" s="3"/>
      <c r="H48" s="3"/>
      <c r="I48" s="3"/>
      <c r="J48" s="3"/>
      <c r="K48" s="39"/>
      <c r="O48" s="15">
        <f t="shared" si="2"/>
        <v>0</v>
      </c>
      <c r="P48" s="16" t="s">
        <v>57</v>
      </c>
    </row>
    <row r="49" spans="2:16" ht="13.8" thickBot="1" x14ac:dyDescent="0.25">
      <c r="B49" s="91" t="b">
        <v>0</v>
      </c>
      <c r="C49" s="41"/>
      <c r="D49" s="4" t="s">
        <v>26</v>
      </c>
      <c r="E49" s="3"/>
      <c r="F49" s="3"/>
      <c r="G49" s="3"/>
      <c r="H49" s="3"/>
      <c r="I49" s="3"/>
      <c r="J49" s="3"/>
      <c r="K49" s="39"/>
      <c r="O49" s="15">
        <f t="shared" si="2"/>
        <v>0</v>
      </c>
      <c r="P49" s="16" t="s">
        <v>58</v>
      </c>
    </row>
    <row r="50" spans="2:16" ht="13.8" thickBot="1" x14ac:dyDescent="0.25">
      <c r="B50" s="91" t="b">
        <v>0</v>
      </c>
      <c r="C50" s="41"/>
      <c r="D50" s="4" t="s">
        <v>27</v>
      </c>
      <c r="E50" s="3"/>
      <c r="F50" s="3"/>
      <c r="G50" s="3"/>
      <c r="H50" s="3"/>
      <c r="I50" s="3"/>
      <c r="J50" s="3"/>
      <c r="K50" s="39"/>
      <c r="O50" s="15">
        <f t="shared" si="2"/>
        <v>0</v>
      </c>
      <c r="P50" s="16" t="s">
        <v>59</v>
      </c>
    </row>
    <row r="51" spans="2:16" ht="13.8" thickBot="1" x14ac:dyDescent="0.25">
      <c r="B51" s="91"/>
      <c r="C51" s="41"/>
      <c r="D51" s="4" t="s">
        <v>28</v>
      </c>
      <c r="E51" s="3"/>
      <c r="F51" s="3"/>
      <c r="G51" s="3"/>
      <c r="H51" s="3"/>
      <c r="I51" s="3"/>
      <c r="J51" s="3"/>
      <c r="K51" s="39"/>
      <c r="O51" s="15">
        <f t="shared" si="2"/>
        <v>0</v>
      </c>
      <c r="P51" s="16" t="s">
        <v>60</v>
      </c>
    </row>
    <row r="52" spans="2:16" ht="13.8" thickBot="1" x14ac:dyDescent="0.25">
      <c r="B52" s="92"/>
      <c r="C52" s="42">
        <v>2</v>
      </c>
      <c r="D52" s="43" t="s">
        <v>29</v>
      </c>
      <c r="E52" s="44"/>
      <c r="F52" s="44"/>
      <c r="G52" s="44"/>
      <c r="H52" s="44"/>
      <c r="I52" s="44"/>
      <c r="J52" s="44"/>
      <c r="K52" s="32"/>
      <c r="O52" s="15">
        <f t="shared" si="2"/>
        <v>2</v>
      </c>
      <c r="P52" s="16" t="s">
        <v>61</v>
      </c>
    </row>
  </sheetData>
  <sheetProtection sheet="1" objects="1" scenarios="1" selectLockedCells="1" selectUnlockedCells="1"/>
  <mergeCells count="28">
    <mergeCell ref="B30:B52"/>
    <mergeCell ref="J32:K32"/>
    <mergeCell ref="J33:K33"/>
    <mergeCell ref="C34:F34"/>
    <mergeCell ref="F36:K39"/>
    <mergeCell ref="D42:K42"/>
    <mergeCell ref="C23:C24"/>
    <mergeCell ref="F23:I24"/>
    <mergeCell ref="J23:J24"/>
    <mergeCell ref="B11:K11"/>
    <mergeCell ref="B12:K12"/>
    <mergeCell ref="C13:D13"/>
    <mergeCell ref="E13:F13"/>
    <mergeCell ref="C14:D14"/>
    <mergeCell ref="E14:F14"/>
    <mergeCell ref="G14:K14"/>
    <mergeCell ref="B16:K16"/>
    <mergeCell ref="B17:K17"/>
    <mergeCell ref="B19:K19"/>
    <mergeCell ref="B20:K20"/>
    <mergeCell ref="B21:K21"/>
    <mergeCell ref="B1:K2"/>
    <mergeCell ref="B7:H7"/>
    <mergeCell ref="C8:D8"/>
    <mergeCell ref="E8:F8"/>
    <mergeCell ref="C9:D9"/>
    <mergeCell ref="E9:F9"/>
    <mergeCell ref="G9:K9"/>
  </mergeCells>
  <phoneticPr fontId="1"/>
  <conditionalFormatting sqref="K13 G14:K14 C13:D14">
    <cfRule type="expression" dxfId="7" priority="4">
      <formula>$O$12=TRUE</formula>
    </cfRule>
  </conditionalFormatting>
  <conditionalFormatting sqref="I13">
    <cfRule type="expression" dxfId="6" priority="3">
      <formula>$O$12=TRUE</formula>
    </cfRule>
  </conditionalFormatting>
  <conditionalFormatting sqref="J33:K33">
    <cfRule type="expression" dxfId="5" priority="2">
      <formula>$O$33=TRUE</formula>
    </cfRule>
  </conditionalFormatting>
  <conditionalFormatting sqref="J32:K32">
    <cfRule type="expression" dxfId="4" priority="1">
      <formula>$O$32=TRUE</formula>
    </cfRule>
  </conditionalFormatting>
  <dataValidations count="2">
    <dataValidation type="custom" errorStyle="information" allowBlank="1" showInputMessage="1" error="国名を記入してください_x000a_Describe the country name" sqref="O32">
      <formula1>O32=TRUE</formula1>
    </dataValidation>
    <dataValidation allowBlank="1" showErrorMessage="1" promptTitle="記入例 Example" prompt="農経太郎（阿栗経済大学大学院）・済民かおる*（阿栗経済大学）_x000a__x000a_NOKEI Taro(AGURI KEIZAI Univ), SUMITANI Kaoru*(AGURI KEIZAI Univ.)" sqref="B21:K21"/>
  </dataValidations>
  <hyperlinks>
    <hyperlink ref="G9" r:id="rId1"/>
  </hyperlinks>
  <pageMargins left="0.7" right="0.7" top="0.75" bottom="0.75" header="0.3" footer="0.3"/>
  <pageSetup paperSize="9" scale="73" orientation="portrait" r:id="rId2"/>
  <colBreaks count="1" manualBreakCount="1">
    <brk id="12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5" name="Check Box 1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0</xdr:rowOff>
                  </from>
                  <to>
                    <xdr:col>9</xdr:col>
                    <xdr:colOff>472440</xdr:colOff>
                    <xdr:row>27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6" name="Check Box 2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152400</xdr:rowOff>
                  </from>
                  <to>
                    <xdr:col>9</xdr:col>
                    <xdr:colOff>472440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7" name="Check Box 3">
              <controlPr defaultSize="0" autoFill="0" autoLine="0" autoPict="0">
                <anchor moveWithCells="1">
                  <from>
                    <xdr:col>2</xdr:col>
                    <xdr:colOff>571500</xdr:colOff>
                    <xdr:row>21</xdr:row>
                    <xdr:rowOff>152400</xdr:rowOff>
                  </from>
                  <to>
                    <xdr:col>3</xdr:col>
                    <xdr:colOff>571500</xdr:colOff>
                    <xdr:row>23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8" name="Check Box 4">
              <controlPr defaultSize="0" autoFill="0" autoLine="0" autoPict="0">
                <anchor moveWithCells="1">
                  <from>
                    <xdr:col>2</xdr:col>
                    <xdr:colOff>571500</xdr:colOff>
                    <xdr:row>22</xdr:row>
                    <xdr:rowOff>137160</xdr:rowOff>
                  </from>
                  <to>
                    <xdr:col>3</xdr:col>
                    <xdr:colOff>571500</xdr:colOff>
                    <xdr:row>24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9" name="Check Box 5">
              <controlPr defaultSize="0" autoFill="0" autoLine="0" autoPict="0">
                <anchor moveWithCells="1">
                  <from>
                    <xdr:col>2</xdr:col>
                    <xdr:colOff>403860</xdr:colOff>
                    <xdr:row>29</xdr:row>
                    <xdr:rowOff>137160</xdr:rowOff>
                  </from>
                  <to>
                    <xdr:col>3</xdr:col>
                    <xdr:colOff>68580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10" name="Check Box 6">
              <controlPr defaultSize="0" autoFill="0" autoLine="0" autoPict="0">
                <anchor moveWithCells="1">
                  <from>
                    <xdr:col>2</xdr:col>
                    <xdr:colOff>381000</xdr:colOff>
                    <xdr:row>34</xdr:row>
                    <xdr:rowOff>121920</xdr:rowOff>
                  </from>
                  <to>
                    <xdr:col>3</xdr:col>
                    <xdr:colOff>45720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1" name="Check Box 7">
              <controlPr defaultSize="0" autoFill="0" autoLine="0" autoPict="0">
                <anchor moveWithCells="1">
                  <from>
                    <xdr:col>2</xdr:col>
                    <xdr:colOff>388620</xdr:colOff>
                    <xdr:row>35</xdr:row>
                    <xdr:rowOff>137160</xdr:rowOff>
                  </from>
                  <to>
                    <xdr:col>3</xdr:col>
                    <xdr:colOff>60960</xdr:colOff>
                    <xdr:row>37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2" name="Check Box 8">
              <controlPr defaultSize="0" autoFill="0" autoLine="0" autoPict="0">
                <anchor moveWithCells="1">
                  <from>
                    <xdr:col>2</xdr:col>
                    <xdr:colOff>388620</xdr:colOff>
                    <xdr:row>36</xdr:row>
                    <xdr:rowOff>137160</xdr:rowOff>
                  </from>
                  <to>
                    <xdr:col>3</xdr:col>
                    <xdr:colOff>60960</xdr:colOff>
                    <xdr:row>38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3" name="Check Box 9">
              <controlPr defaultSize="0" autoFill="0" autoLine="0" autoPict="0">
                <anchor moveWithCells="1">
                  <from>
                    <xdr:col>2</xdr:col>
                    <xdr:colOff>388620</xdr:colOff>
                    <xdr:row>37</xdr:row>
                    <xdr:rowOff>137160</xdr:rowOff>
                  </from>
                  <to>
                    <xdr:col>3</xdr:col>
                    <xdr:colOff>60960</xdr:colOff>
                    <xdr:row>39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4" name="Check Box 10">
              <controlPr defaultSize="0" autoFill="0" autoLine="0" autoPict="0">
                <anchor moveWithCells="1">
                  <from>
                    <xdr:col>2</xdr:col>
                    <xdr:colOff>205740</xdr:colOff>
                    <xdr:row>11</xdr:row>
                    <xdr:rowOff>7620</xdr:rowOff>
                  </from>
                  <to>
                    <xdr:col>9</xdr:col>
                    <xdr:colOff>388620</xdr:colOff>
                    <xdr:row>11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5" name="Check Box 11">
              <controlPr defaultSize="0" autoFill="0" autoLine="0" autoPict="0">
                <anchor moveWithCells="1">
                  <from>
                    <xdr:col>2</xdr:col>
                    <xdr:colOff>403860</xdr:colOff>
                    <xdr:row>30</xdr:row>
                    <xdr:rowOff>152400</xdr:rowOff>
                  </from>
                  <to>
                    <xdr:col>3</xdr:col>
                    <xdr:colOff>30480</xdr:colOff>
                    <xdr:row>32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6" name="Check Box 12">
              <controlPr defaultSize="0" autoFill="0" autoLine="0" autoPict="0">
                <anchor moveWithCells="1">
                  <from>
                    <xdr:col>2</xdr:col>
                    <xdr:colOff>403860</xdr:colOff>
                    <xdr:row>31</xdr:row>
                    <xdr:rowOff>152400</xdr:rowOff>
                  </from>
                  <to>
                    <xdr:col>3</xdr:col>
                    <xdr:colOff>30480</xdr:colOff>
                    <xdr:row>33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</sheetPr>
  <dimension ref="B1:U52"/>
  <sheetViews>
    <sheetView showGridLines="0" zoomScale="85" zoomScaleNormal="85" zoomScaleSheetLayoutView="115" workbookViewId="0">
      <selection activeCell="F23" sqref="F23:I24"/>
    </sheetView>
  </sheetViews>
  <sheetFormatPr defaultRowHeight="13.2" x14ac:dyDescent="0.2"/>
  <cols>
    <col min="1" max="1" width="4.6640625" customWidth="1"/>
    <col min="2" max="2" width="17.109375" customWidth="1"/>
    <col min="4" max="4" width="20.88671875" customWidth="1"/>
    <col min="5" max="5" width="14.77734375" customWidth="1"/>
    <col min="6" max="6" width="11.33203125" customWidth="1"/>
    <col min="7" max="7" width="5.33203125" customWidth="1"/>
    <col min="8" max="8" width="4.109375" customWidth="1"/>
    <col min="10" max="10" width="7.88671875" customWidth="1"/>
    <col min="12" max="12" width="4.6640625" style="11" customWidth="1"/>
    <col min="13" max="13" width="6.33203125" style="12" customWidth="1"/>
    <col min="14" max="14" width="8.88671875" style="16" hidden="1" customWidth="1"/>
    <col min="15" max="15" width="8.88671875" style="15" hidden="1" customWidth="1"/>
    <col min="16" max="17" width="8.88671875" style="16" hidden="1" customWidth="1"/>
    <col min="18" max="21" width="8.88671875" style="11"/>
  </cols>
  <sheetData>
    <row r="1" spans="2:16" ht="30" customHeight="1" x14ac:dyDescent="0.2">
      <c r="B1" s="86" t="s">
        <v>81</v>
      </c>
      <c r="C1" s="87"/>
      <c r="D1" s="87"/>
      <c r="E1" s="87"/>
      <c r="F1" s="87"/>
      <c r="G1" s="87"/>
      <c r="H1" s="87"/>
      <c r="I1" s="87"/>
      <c r="J1" s="87"/>
      <c r="K1" s="87"/>
    </row>
    <row r="2" spans="2:16" ht="13.8" thickBot="1" x14ac:dyDescent="0.25"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2:16" ht="13.8" thickBot="1" x14ac:dyDescent="0.25">
      <c r="H3" t="s">
        <v>34</v>
      </c>
      <c r="K3" s="14"/>
      <c r="O3" s="15">
        <f>LENB(K3)</f>
        <v>0</v>
      </c>
      <c r="P3" s="16" t="str">
        <f>IF(O3=1,CONCATENATE("K-00",K3),IF(O3=2,CONCATENATE("K-0",K3),CONCATENATE("K-",K3)))</f>
        <v>K-</v>
      </c>
    </row>
    <row r="4" spans="2:16" ht="15" customHeight="1" x14ac:dyDescent="0.2">
      <c r="B4" s="8" t="str">
        <f>IF(AND(ISBLANK(I8)=FALSE,ISBLANK(K8)=FALSE),  CONCATENATE("この申請書のファイル名を P_031", I8,K8, "(", C8, ")_a　としてください"), "")</f>
        <v>この申請書のファイル名を P_0312223333(AIUE Ueo)_a　としてください</v>
      </c>
      <c r="K4" s="3"/>
    </row>
    <row r="5" spans="2:16" ht="15" customHeight="1" x14ac:dyDescent="0.2">
      <c r="B5" s="8" t="str">
        <f>IF(AND(ISBLANK(I8)=FALSE,ISBLANK(K8)=FALSE),  CONCATENATE("Name this application form file as  P_031", I8,K8, "(", C8, ")_a　"), "")</f>
        <v>Name this application form file as  P_0312223333(AIUE Ueo)_a　</v>
      </c>
      <c r="K5" s="3"/>
    </row>
    <row r="6" spans="2:16" ht="13.8" thickBot="1" x14ac:dyDescent="0.25"/>
    <row r="7" spans="2:16" ht="27" customHeight="1" thickBot="1" x14ac:dyDescent="0.25">
      <c r="B7" s="84" t="s">
        <v>30</v>
      </c>
      <c r="C7" s="85"/>
      <c r="D7" s="85"/>
      <c r="E7" s="85"/>
      <c r="F7" s="85"/>
      <c r="G7" s="85"/>
      <c r="H7" s="85"/>
      <c r="I7" s="26" t="s">
        <v>76</v>
      </c>
      <c r="J7" s="18">
        <v>27</v>
      </c>
      <c r="K7" s="19" t="s">
        <v>77</v>
      </c>
      <c r="N7" s="15"/>
    </row>
    <row r="8" spans="2:16" ht="27" customHeight="1" thickBot="1" x14ac:dyDescent="0.25">
      <c r="B8" s="20" t="s">
        <v>4</v>
      </c>
      <c r="C8" s="73" t="s">
        <v>85</v>
      </c>
      <c r="D8" s="67"/>
      <c r="E8" s="102" t="s">
        <v>6</v>
      </c>
      <c r="F8" s="103"/>
      <c r="G8" s="21" t="s">
        <v>1</v>
      </c>
      <c r="H8" s="22" t="s">
        <v>2</v>
      </c>
      <c r="I8" s="23">
        <v>222</v>
      </c>
      <c r="J8" s="24" t="s">
        <v>3</v>
      </c>
      <c r="K8" s="25">
        <v>3333</v>
      </c>
    </row>
    <row r="9" spans="2:16" ht="27" customHeight="1" thickBot="1" x14ac:dyDescent="0.25">
      <c r="B9" s="20" t="s">
        <v>5</v>
      </c>
      <c r="C9" s="73" t="s">
        <v>86</v>
      </c>
      <c r="D9" s="67"/>
      <c r="E9" s="104" t="s">
        <v>9</v>
      </c>
      <c r="F9" s="105"/>
      <c r="G9" s="65" t="s">
        <v>87</v>
      </c>
      <c r="H9" s="66"/>
      <c r="I9" s="66"/>
      <c r="J9" s="66"/>
      <c r="K9" s="67"/>
      <c r="N9" s="15"/>
    </row>
    <row r="10" spans="2:16" ht="12.6" customHeight="1" thickBot="1" x14ac:dyDescent="0.25">
      <c r="C10" s="1"/>
      <c r="D10" s="1"/>
      <c r="E10" s="1"/>
      <c r="F10" s="1"/>
      <c r="G10" s="3"/>
    </row>
    <row r="11" spans="2:16" ht="27" customHeight="1" thickBot="1" x14ac:dyDescent="0.25">
      <c r="B11" s="84" t="s">
        <v>7</v>
      </c>
      <c r="C11" s="85"/>
      <c r="D11" s="85"/>
      <c r="E11" s="85"/>
      <c r="F11" s="85"/>
      <c r="G11" s="85"/>
      <c r="H11" s="85"/>
      <c r="I11" s="85"/>
      <c r="J11" s="85"/>
      <c r="K11" s="98"/>
    </row>
    <row r="12" spans="2:16" ht="27" customHeight="1" thickBot="1" x14ac:dyDescent="0.25">
      <c r="B12" s="68"/>
      <c r="C12" s="69"/>
      <c r="D12" s="69"/>
      <c r="E12" s="69"/>
      <c r="F12" s="69"/>
      <c r="G12" s="69"/>
      <c r="H12" s="69"/>
      <c r="I12" s="69"/>
      <c r="J12" s="69"/>
      <c r="K12" s="70"/>
      <c r="O12" s="15" t="b">
        <v>1</v>
      </c>
    </row>
    <row r="13" spans="2:16" ht="27" customHeight="1" thickBot="1" x14ac:dyDescent="0.25">
      <c r="B13" s="20" t="s">
        <v>4</v>
      </c>
      <c r="C13" s="73"/>
      <c r="D13" s="67"/>
      <c r="E13" s="102" t="s">
        <v>6</v>
      </c>
      <c r="F13" s="103"/>
      <c r="G13" s="21" t="s">
        <v>1</v>
      </c>
      <c r="H13" s="22" t="s">
        <v>2</v>
      </c>
      <c r="I13" s="23"/>
      <c r="J13" s="24" t="s">
        <v>3</v>
      </c>
      <c r="K13" s="25"/>
    </row>
    <row r="14" spans="2:16" ht="27" customHeight="1" thickBot="1" x14ac:dyDescent="0.25">
      <c r="B14" s="20" t="s">
        <v>5</v>
      </c>
      <c r="C14" s="73"/>
      <c r="D14" s="67"/>
      <c r="E14" s="104" t="s">
        <v>9</v>
      </c>
      <c r="F14" s="105"/>
      <c r="G14" s="73"/>
      <c r="H14" s="66"/>
      <c r="I14" s="66"/>
      <c r="J14" s="66"/>
      <c r="K14" s="67"/>
    </row>
    <row r="15" spans="2:16" ht="12.6" customHeight="1" thickBot="1" x14ac:dyDescent="0.25">
      <c r="B15" s="3"/>
      <c r="C15" s="17"/>
      <c r="D15" s="17"/>
      <c r="E15" s="17"/>
      <c r="F15" s="17"/>
      <c r="G15" s="3"/>
      <c r="H15" s="3"/>
      <c r="I15" s="3"/>
      <c r="J15" s="3"/>
      <c r="K15" s="3"/>
    </row>
    <row r="16" spans="2:16" ht="27" customHeight="1" thickBot="1" x14ac:dyDescent="0.25">
      <c r="B16" s="84" t="s">
        <v>31</v>
      </c>
      <c r="C16" s="85"/>
      <c r="D16" s="85"/>
      <c r="E16" s="85"/>
      <c r="F16" s="85"/>
      <c r="G16" s="85"/>
      <c r="H16" s="85"/>
      <c r="I16" s="85"/>
      <c r="J16" s="85"/>
      <c r="K16" s="98"/>
    </row>
    <row r="17" spans="2:17" ht="51.75" customHeight="1" thickBot="1" x14ac:dyDescent="0.25">
      <c r="B17" s="95" t="s">
        <v>88</v>
      </c>
      <c r="C17" s="66"/>
      <c r="D17" s="66"/>
      <c r="E17" s="66"/>
      <c r="F17" s="66"/>
      <c r="G17" s="66"/>
      <c r="H17" s="66"/>
      <c r="I17" s="66"/>
      <c r="J17" s="66"/>
      <c r="K17" s="67"/>
    </row>
    <row r="18" spans="2:17" ht="12.6" customHeight="1" thickBot="1" x14ac:dyDescent="0.25"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2:17" ht="27" customHeight="1" thickBot="1" x14ac:dyDescent="0.25">
      <c r="B19" s="84" t="s">
        <v>8</v>
      </c>
      <c r="C19" s="85"/>
      <c r="D19" s="85"/>
      <c r="E19" s="85"/>
      <c r="F19" s="85"/>
      <c r="G19" s="85"/>
      <c r="H19" s="85"/>
      <c r="I19" s="85"/>
      <c r="J19" s="85"/>
      <c r="K19" s="98"/>
    </row>
    <row r="20" spans="2:17" ht="27" customHeight="1" thickBot="1" x14ac:dyDescent="0.25">
      <c r="B20" s="99" t="s">
        <v>95</v>
      </c>
      <c r="C20" s="100"/>
      <c r="D20" s="100"/>
      <c r="E20" s="100"/>
      <c r="F20" s="100"/>
      <c r="G20" s="100"/>
      <c r="H20" s="100"/>
      <c r="I20" s="100"/>
      <c r="J20" s="100"/>
      <c r="K20" s="101"/>
    </row>
    <row r="21" spans="2:17" ht="56.25" customHeight="1" thickBot="1" x14ac:dyDescent="0.25">
      <c r="B21" s="95" t="s">
        <v>89</v>
      </c>
      <c r="C21" s="96"/>
      <c r="D21" s="96"/>
      <c r="E21" s="96"/>
      <c r="F21" s="96"/>
      <c r="G21" s="96"/>
      <c r="H21" s="96"/>
      <c r="I21" s="96"/>
      <c r="J21" s="96"/>
      <c r="K21" s="97"/>
    </row>
    <row r="22" spans="2:17" ht="12.6" customHeight="1" thickBot="1" x14ac:dyDescent="0.25"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2:17" ht="13.2" customHeight="1" x14ac:dyDescent="0.2">
      <c r="B23" s="29" t="s">
        <v>32</v>
      </c>
      <c r="C23" s="93"/>
      <c r="D23" s="30"/>
      <c r="E23" s="10"/>
      <c r="F23" s="77" t="s">
        <v>96</v>
      </c>
      <c r="G23" s="78"/>
      <c r="H23" s="78"/>
      <c r="I23" s="78"/>
      <c r="J23" s="81">
        <v>4</v>
      </c>
      <c r="K23" s="33" t="s">
        <v>71</v>
      </c>
      <c r="O23" s="15" t="b">
        <v>0</v>
      </c>
    </row>
    <row r="24" spans="2:17" ht="13.8" thickBot="1" x14ac:dyDescent="0.25">
      <c r="B24" s="31" t="s">
        <v>10</v>
      </c>
      <c r="C24" s="94"/>
      <c r="D24" s="32"/>
      <c r="E24" s="10"/>
      <c r="F24" s="79"/>
      <c r="G24" s="80"/>
      <c r="H24" s="80"/>
      <c r="I24" s="80"/>
      <c r="J24" s="82"/>
      <c r="K24" s="34" t="s">
        <v>72</v>
      </c>
      <c r="O24" s="15" t="b">
        <v>1</v>
      </c>
    </row>
    <row r="25" spans="2:17" ht="14.25" customHeight="1" x14ac:dyDescent="0.2">
      <c r="B25" s="27" t="str">
        <f>IF(AND(O24=FALSE,O23=FALSE),"↑使用する言語を選んでください。
Choose the language you use at presentation","")</f>
        <v/>
      </c>
      <c r="C25" s="28"/>
      <c r="D25" s="28"/>
      <c r="E25" s="17"/>
      <c r="F25" s="17"/>
      <c r="G25" s="17"/>
      <c r="H25" s="17"/>
      <c r="I25" s="17"/>
      <c r="J25" s="17"/>
      <c r="K25" s="17"/>
    </row>
    <row r="26" spans="2:17" ht="12.6" customHeight="1" thickBot="1" x14ac:dyDescent="0.25"/>
    <row r="27" spans="2:17" x14ac:dyDescent="0.2">
      <c r="B27" s="51" t="s">
        <v>78</v>
      </c>
      <c r="C27" s="52"/>
      <c r="D27" s="52"/>
      <c r="E27" s="53"/>
      <c r="F27" s="52"/>
      <c r="G27" s="54"/>
      <c r="H27" s="55" t="b">
        <v>0</v>
      </c>
      <c r="I27" s="56"/>
      <c r="J27" s="56"/>
      <c r="K27" s="30"/>
      <c r="L27" s="13"/>
      <c r="O27" s="15" t="b">
        <v>1</v>
      </c>
    </row>
    <row r="28" spans="2:17" ht="13.5" customHeight="1" thickBot="1" x14ac:dyDescent="0.25">
      <c r="B28" s="57" t="s">
        <v>11</v>
      </c>
      <c r="C28" s="58"/>
      <c r="D28" s="58"/>
      <c r="E28" s="59"/>
      <c r="F28" s="60"/>
      <c r="G28" s="61"/>
      <c r="H28" s="62" t="b">
        <v>0</v>
      </c>
      <c r="I28" s="44"/>
      <c r="J28" s="63"/>
      <c r="K28" s="64"/>
      <c r="L28" s="13"/>
      <c r="O28" s="15" t="b">
        <v>0</v>
      </c>
    </row>
    <row r="29" spans="2:17" ht="12.6" customHeight="1" thickBot="1" x14ac:dyDescent="0.25"/>
    <row r="30" spans="2:17" ht="13.8" thickBot="1" x14ac:dyDescent="0.25">
      <c r="B30" s="90" t="s">
        <v>79</v>
      </c>
      <c r="C30" s="46" t="s">
        <v>84</v>
      </c>
      <c r="D30" s="47"/>
      <c r="E30" s="47"/>
      <c r="F30" s="47"/>
      <c r="G30" s="47"/>
      <c r="H30" s="47"/>
      <c r="I30" s="47"/>
      <c r="J30" s="47"/>
      <c r="K30" s="48"/>
    </row>
    <row r="31" spans="2:17" x14ac:dyDescent="0.2">
      <c r="B31" s="91"/>
      <c r="C31" s="38" t="b">
        <v>0</v>
      </c>
      <c r="D31" s="4" t="s">
        <v>12</v>
      </c>
      <c r="E31" s="3"/>
      <c r="F31" s="3"/>
      <c r="G31" s="3"/>
      <c r="H31" s="3"/>
      <c r="I31" s="9" t="str">
        <f>IF(AND(O32=TRUE, ISBLANK(J32)=TRUE), "国名を記入してください Input the country name", "")</f>
        <v/>
      </c>
      <c r="J31" s="3"/>
      <c r="K31" s="39"/>
      <c r="O31" s="15" t="b">
        <v>1</v>
      </c>
      <c r="P31" s="16" t="s">
        <v>64</v>
      </c>
      <c r="Q31" s="16">
        <f t="shared" ref="Q31:Q33" si="0">IF(O31=TRUE, 1, 0)</f>
        <v>1</v>
      </c>
    </row>
    <row r="32" spans="2:17" x14ac:dyDescent="0.2">
      <c r="B32" s="91"/>
      <c r="C32" s="38" t="b">
        <v>0</v>
      </c>
      <c r="D32" s="4" t="s">
        <v>13</v>
      </c>
      <c r="E32" s="3"/>
      <c r="F32" s="5" t="s">
        <v>14</v>
      </c>
      <c r="G32" s="3"/>
      <c r="H32" s="3"/>
      <c r="I32" s="6"/>
      <c r="J32" s="71"/>
      <c r="K32" s="72"/>
      <c r="O32" s="15" t="b">
        <v>0</v>
      </c>
      <c r="P32" s="16" t="s">
        <v>65</v>
      </c>
      <c r="Q32" s="16">
        <f t="shared" si="0"/>
        <v>0</v>
      </c>
    </row>
    <row r="33" spans="2:17" x14ac:dyDescent="0.2">
      <c r="B33" s="91"/>
      <c r="C33" s="38" t="b">
        <v>0</v>
      </c>
      <c r="D33" s="4" t="s">
        <v>63</v>
      </c>
      <c r="E33" s="3"/>
      <c r="F33" s="5" t="s">
        <v>15</v>
      </c>
      <c r="G33" s="3"/>
      <c r="H33" s="3"/>
      <c r="I33" s="6"/>
      <c r="J33" s="71"/>
      <c r="K33" s="72"/>
      <c r="O33" s="15" t="b">
        <v>0</v>
      </c>
      <c r="P33" s="16" t="s">
        <v>66</v>
      </c>
      <c r="Q33" s="16">
        <f t="shared" si="0"/>
        <v>0</v>
      </c>
    </row>
    <row r="34" spans="2:17" ht="13.8" thickBot="1" x14ac:dyDescent="0.25">
      <c r="B34" s="91"/>
      <c r="C34" s="76" t="str">
        <f>IF(Q34&gt;=2, "↑どれか「一つ」を選んでください。Choose'one'", "")</f>
        <v/>
      </c>
      <c r="D34" s="74"/>
      <c r="E34" s="74"/>
      <c r="F34" s="74"/>
      <c r="G34" s="3"/>
      <c r="H34" s="3"/>
      <c r="I34" s="9" t="str">
        <f>IF(AND(O33=TRUE, ISBLANK(J33)=TRUE), "国・地域名を記入してください Input the area/country name", "")</f>
        <v/>
      </c>
      <c r="J34" s="3"/>
      <c r="K34" s="39"/>
      <c r="Q34" s="16">
        <f>SUM(Q31:Q33)</f>
        <v>1</v>
      </c>
    </row>
    <row r="35" spans="2:17" ht="13.8" thickBot="1" x14ac:dyDescent="0.25">
      <c r="B35" s="91"/>
      <c r="C35" s="46" t="s">
        <v>82</v>
      </c>
      <c r="D35" s="47"/>
      <c r="E35" s="47"/>
      <c r="F35" s="47"/>
      <c r="G35" s="47"/>
      <c r="H35" s="47"/>
      <c r="I35" s="47"/>
      <c r="J35" s="47"/>
      <c r="K35" s="48"/>
    </row>
    <row r="36" spans="2:17" x14ac:dyDescent="0.2">
      <c r="B36" s="91"/>
      <c r="C36" s="38" t="b">
        <v>0</v>
      </c>
      <c r="D36" s="6" t="s">
        <v>16</v>
      </c>
      <c r="E36" s="3"/>
      <c r="F36" s="74" t="str">
        <f>IF(Q40&gt;=2, "←どれか「一つ」を選んでください.Choose 'one'","")</f>
        <v/>
      </c>
      <c r="G36" s="74"/>
      <c r="H36" s="74"/>
      <c r="I36" s="74"/>
      <c r="J36" s="74"/>
      <c r="K36" s="75"/>
      <c r="O36" s="15" t="b">
        <v>0</v>
      </c>
      <c r="P36" s="16" t="s">
        <v>67</v>
      </c>
      <c r="Q36" s="16">
        <f>IF(O36=TRUE, 1, 0)</f>
        <v>0</v>
      </c>
    </row>
    <row r="37" spans="2:17" x14ac:dyDescent="0.2">
      <c r="B37" s="91"/>
      <c r="C37" s="38" t="b">
        <v>0</v>
      </c>
      <c r="D37" s="4" t="s">
        <v>17</v>
      </c>
      <c r="E37" s="3"/>
      <c r="F37" s="74"/>
      <c r="G37" s="74"/>
      <c r="H37" s="74"/>
      <c r="I37" s="74"/>
      <c r="J37" s="74"/>
      <c r="K37" s="75"/>
      <c r="O37" s="15" t="b">
        <v>1</v>
      </c>
      <c r="P37" s="16" t="s">
        <v>68</v>
      </c>
      <c r="Q37" s="16">
        <f t="shared" ref="Q37:Q39" si="1">IF(O37=TRUE, 1, 0)</f>
        <v>1</v>
      </c>
    </row>
    <row r="38" spans="2:17" x14ac:dyDescent="0.2">
      <c r="B38" s="91"/>
      <c r="C38" s="38" t="b">
        <v>0</v>
      </c>
      <c r="D38" s="4" t="s">
        <v>18</v>
      </c>
      <c r="E38" s="3"/>
      <c r="F38" s="74"/>
      <c r="G38" s="74"/>
      <c r="H38" s="74"/>
      <c r="I38" s="74"/>
      <c r="J38" s="74"/>
      <c r="K38" s="75"/>
      <c r="O38" s="15" t="b">
        <v>0</v>
      </c>
      <c r="P38" s="16" t="s">
        <v>69</v>
      </c>
      <c r="Q38" s="16">
        <f t="shared" si="1"/>
        <v>0</v>
      </c>
    </row>
    <row r="39" spans="2:17" x14ac:dyDescent="0.2">
      <c r="B39" s="91"/>
      <c r="C39" s="38" t="b">
        <v>0</v>
      </c>
      <c r="D39" s="4" t="s">
        <v>19</v>
      </c>
      <c r="E39" s="3"/>
      <c r="F39" s="74"/>
      <c r="G39" s="74"/>
      <c r="H39" s="74"/>
      <c r="I39" s="74"/>
      <c r="J39" s="74"/>
      <c r="K39" s="75"/>
      <c r="O39" s="15" t="b">
        <v>0</v>
      </c>
      <c r="P39" s="16" t="s">
        <v>70</v>
      </c>
      <c r="Q39" s="16">
        <f t="shared" si="1"/>
        <v>0</v>
      </c>
    </row>
    <row r="40" spans="2:17" ht="13.8" thickBot="1" x14ac:dyDescent="0.25">
      <c r="B40" s="91"/>
      <c r="C40" s="40"/>
      <c r="D40" s="7"/>
      <c r="E40" s="3"/>
      <c r="F40" s="3"/>
      <c r="G40" s="3"/>
      <c r="H40" s="3"/>
      <c r="I40" s="3"/>
      <c r="J40" s="3"/>
      <c r="K40" s="39"/>
      <c r="Q40" s="16">
        <f>SUM(Q36:Q39)</f>
        <v>1</v>
      </c>
    </row>
    <row r="41" spans="2:17" x14ac:dyDescent="0.2">
      <c r="B41" s="91"/>
      <c r="C41" s="35" t="s">
        <v>83</v>
      </c>
      <c r="D41" s="49"/>
      <c r="E41" s="36"/>
      <c r="F41" s="36"/>
      <c r="G41" s="36"/>
      <c r="H41" s="36"/>
      <c r="I41" s="36"/>
      <c r="J41" s="36"/>
      <c r="K41" s="37"/>
    </row>
    <row r="42" spans="2:17" ht="30" customHeight="1" thickBot="1" x14ac:dyDescent="0.25">
      <c r="B42" s="91"/>
      <c r="C42" s="50"/>
      <c r="D42" s="88" t="s">
        <v>51</v>
      </c>
      <c r="E42" s="88"/>
      <c r="F42" s="88"/>
      <c r="G42" s="88"/>
      <c r="H42" s="88"/>
      <c r="I42" s="88"/>
      <c r="J42" s="88"/>
      <c r="K42" s="89"/>
    </row>
    <row r="43" spans="2:17" ht="13.8" thickBot="1" x14ac:dyDescent="0.25">
      <c r="B43" s="91"/>
      <c r="C43" s="45"/>
      <c r="D43" s="4" t="s">
        <v>20</v>
      </c>
      <c r="E43" s="3"/>
      <c r="F43" s="3"/>
      <c r="G43" s="3"/>
      <c r="H43" s="3"/>
      <c r="I43" s="3"/>
      <c r="J43" s="3"/>
      <c r="K43" s="39"/>
      <c r="O43" s="15">
        <f>C43</f>
        <v>0</v>
      </c>
      <c r="P43" s="16" t="s">
        <v>52</v>
      </c>
    </row>
    <row r="44" spans="2:17" ht="13.8" thickBot="1" x14ac:dyDescent="0.25">
      <c r="B44" s="91"/>
      <c r="C44" s="41">
        <v>1</v>
      </c>
      <c r="D44" s="4" t="s">
        <v>21</v>
      </c>
      <c r="E44" s="3"/>
      <c r="F44" s="3"/>
      <c r="G44" s="3"/>
      <c r="H44" s="3"/>
      <c r="I44" s="3"/>
      <c r="J44" s="3"/>
      <c r="K44" s="39"/>
      <c r="O44" s="15">
        <f t="shared" ref="O44:O52" si="2">C44</f>
        <v>1</v>
      </c>
      <c r="P44" s="16" t="s">
        <v>53</v>
      </c>
    </row>
    <row r="45" spans="2:17" ht="13.8" thickBot="1" x14ac:dyDescent="0.25">
      <c r="B45" s="91"/>
      <c r="C45" s="41"/>
      <c r="D45" s="4" t="s">
        <v>22</v>
      </c>
      <c r="E45" s="3"/>
      <c r="F45" s="3"/>
      <c r="G45" s="3"/>
      <c r="H45" s="3"/>
      <c r="I45" s="3"/>
      <c r="J45" s="3"/>
      <c r="K45" s="39"/>
      <c r="O45" s="15">
        <f t="shared" si="2"/>
        <v>0</v>
      </c>
      <c r="P45" s="16" t="s">
        <v>54</v>
      </c>
    </row>
    <row r="46" spans="2:17" ht="13.8" thickBot="1" x14ac:dyDescent="0.25">
      <c r="B46" s="91"/>
      <c r="C46" s="41"/>
      <c r="D46" s="4" t="s">
        <v>23</v>
      </c>
      <c r="E46" s="3"/>
      <c r="F46" s="3"/>
      <c r="G46" s="3"/>
      <c r="H46" s="3"/>
      <c r="I46" s="3"/>
      <c r="J46" s="3"/>
      <c r="K46" s="39"/>
      <c r="O46" s="15">
        <f t="shared" si="2"/>
        <v>0</v>
      </c>
      <c r="P46" s="16" t="s">
        <v>55</v>
      </c>
    </row>
    <row r="47" spans="2:17" ht="13.8" thickBot="1" x14ac:dyDescent="0.25">
      <c r="B47" s="91"/>
      <c r="C47" s="41"/>
      <c r="D47" s="4" t="s">
        <v>24</v>
      </c>
      <c r="E47" s="3"/>
      <c r="F47" s="3"/>
      <c r="G47" s="3"/>
      <c r="H47" s="3"/>
      <c r="I47" s="3"/>
      <c r="J47" s="3"/>
      <c r="K47" s="39"/>
      <c r="O47" s="15">
        <f t="shared" si="2"/>
        <v>0</v>
      </c>
      <c r="P47" s="16" t="s">
        <v>56</v>
      </c>
    </row>
    <row r="48" spans="2:17" ht="13.8" thickBot="1" x14ac:dyDescent="0.25">
      <c r="B48" s="91" t="b">
        <v>1</v>
      </c>
      <c r="C48" s="41"/>
      <c r="D48" s="4" t="s">
        <v>25</v>
      </c>
      <c r="E48" s="3"/>
      <c r="F48" s="3"/>
      <c r="G48" s="3"/>
      <c r="H48" s="3"/>
      <c r="I48" s="3"/>
      <c r="J48" s="3"/>
      <c r="K48" s="39"/>
      <c r="O48" s="15">
        <f t="shared" si="2"/>
        <v>0</v>
      </c>
      <c r="P48" s="16" t="s">
        <v>57</v>
      </c>
    </row>
    <row r="49" spans="2:16" ht="13.8" thickBot="1" x14ac:dyDescent="0.25">
      <c r="B49" s="91" t="b">
        <v>0</v>
      </c>
      <c r="C49" s="41"/>
      <c r="D49" s="4" t="s">
        <v>26</v>
      </c>
      <c r="E49" s="3"/>
      <c r="F49" s="3"/>
      <c r="G49" s="3"/>
      <c r="H49" s="3"/>
      <c r="I49" s="3"/>
      <c r="J49" s="3"/>
      <c r="K49" s="39"/>
      <c r="O49" s="15">
        <f t="shared" si="2"/>
        <v>0</v>
      </c>
      <c r="P49" s="16" t="s">
        <v>58</v>
      </c>
    </row>
    <row r="50" spans="2:16" ht="13.8" thickBot="1" x14ac:dyDescent="0.25">
      <c r="B50" s="91" t="b">
        <v>0</v>
      </c>
      <c r="C50" s="41"/>
      <c r="D50" s="4" t="s">
        <v>27</v>
      </c>
      <c r="E50" s="3"/>
      <c r="F50" s="3"/>
      <c r="G50" s="3"/>
      <c r="H50" s="3"/>
      <c r="I50" s="3"/>
      <c r="J50" s="3"/>
      <c r="K50" s="39"/>
      <c r="O50" s="15">
        <f t="shared" si="2"/>
        <v>0</v>
      </c>
      <c r="P50" s="16" t="s">
        <v>59</v>
      </c>
    </row>
    <row r="51" spans="2:16" ht="13.8" thickBot="1" x14ac:dyDescent="0.25">
      <c r="B51" s="91"/>
      <c r="C51" s="41"/>
      <c r="D51" s="4" t="s">
        <v>28</v>
      </c>
      <c r="E51" s="3"/>
      <c r="F51" s="3"/>
      <c r="G51" s="3"/>
      <c r="H51" s="3"/>
      <c r="I51" s="3"/>
      <c r="J51" s="3"/>
      <c r="K51" s="39"/>
      <c r="O51" s="15">
        <f t="shared" si="2"/>
        <v>0</v>
      </c>
      <c r="P51" s="16" t="s">
        <v>60</v>
      </c>
    </row>
    <row r="52" spans="2:16" ht="13.8" thickBot="1" x14ac:dyDescent="0.25">
      <c r="B52" s="92"/>
      <c r="C52" s="42">
        <v>2</v>
      </c>
      <c r="D52" s="43" t="s">
        <v>29</v>
      </c>
      <c r="E52" s="44"/>
      <c r="F52" s="44"/>
      <c r="G52" s="44"/>
      <c r="H52" s="44"/>
      <c r="I52" s="44"/>
      <c r="J52" s="44"/>
      <c r="K52" s="32"/>
      <c r="O52" s="15">
        <f t="shared" si="2"/>
        <v>2</v>
      </c>
      <c r="P52" s="16" t="s">
        <v>61</v>
      </c>
    </row>
  </sheetData>
  <sheetProtection sheet="1" objects="1" scenarios="1" selectLockedCells="1" selectUnlockedCells="1"/>
  <mergeCells count="28">
    <mergeCell ref="B30:B52"/>
    <mergeCell ref="J32:K32"/>
    <mergeCell ref="J33:K33"/>
    <mergeCell ref="C34:F34"/>
    <mergeCell ref="F36:K39"/>
    <mergeCell ref="D42:K42"/>
    <mergeCell ref="C23:C24"/>
    <mergeCell ref="F23:I24"/>
    <mergeCell ref="J23:J24"/>
    <mergeCell ref="B11:K11"/>
    <mergeCell ref="B12:K12"/>
    <mergeCell ref="C13:D13"/>
    <mergeCell ref="E13:F13"/>
    <mergeCell ref="C14:D14"/>
    <mergeCell ref="E14:F14"/>
    <mergeCell ref="G14:K14"/>
    <mergeCell ref="B16:K16"/>
    <mergeCell ref="B17:K17"/>
    <mergeCell ref="B19:K19"/>
    <mergeCell ref="B20:K20"/>
    <mergeCell ref="B21:K21"/>
    <mergeCell ref="B1:K2"/>
    <mergeCell ref="B7:H7"/>
    <mergeCell ref="C8:D8"/>
    <mergeCell ref="E8:F8"/>
    <mergeCell ref="C9:D9"/>
    <mergeCell ref="E9:F9"/>
    <mergeCell ref="G9:K9"/>
  </mergeCells>
  <phoneticPr fontId="1"/>
  <conditionalFormatting sqref="K13 G14:K14 C13:D14">
    <cfRule type="expression" dxfId="3" priority="4">
      <formula>$O$12=TRUE</formula>
    </cfRule>
  </conditionalFormatting>
  <conditionalFormatting sqref="I13">
    <cfRule type="expression" dxfId="2" priority="3">
      <formula>$O$12=TRUE</formula>
    </cfRule>
  </conditionalFormatting>
  <conditionalFormatting sqref="J33:K33">
    <cfRule type="expression" dxfId="1" priority="2">
      <formula>$O$33=TRUE</formula>
    </cfRule>
  </conditionalFormatting>
  <conditionalFormatting sqref="J32:K32">
    <cfRule type="expression" dxfId="0" priority="1">
      <formula>$O$32=TRUE</formula>
    </cfRule>
  </conditionalFormatting>
  <dataValidations disablePrompts="1" count="2">
    <dataValidation allowBlank="1" showErrorMessage="1" promptTitle="記入例 Example" prompt="農経太郎（阿栗経済大学大学院）・済民かおる*（阿栗経済大学）_x000a__x000a_NOKEI Taro(AGURI KEIZAI Univ), SUMITANI Kaoru*(AGURI KEIZAI Univ.)" sqref="B21:K21"/>
    <dataValidation type="custom" errorStyle="information" allowBlank="1" showInputMessage="1" error="国名を記入してください_x000a_Describe the country name" sqref="O32">
      <formula1>O32=TRUE</formula1>
    </dataValidation>
  </dataValidations>
  <hyperlinks>
    <hyperlink ref="G9" r:id="rId1"/>
  </hyperlinks>
  <pageMargins left="0.7" right="0.7" top="0.75" bottom="0.75" header="0.3" footer="0.3"/>
  <pageSetup paperSize="9" scale="73" orientation="portrait" r:id="rId2"/>
  <colBreaks count="1" manualBreakCount="1">
    <brk id="12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5" name="Check Box 1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0</xdr:rowOff>
                  </from>
                  <to>
                    <xdr:col>9</xdr:col>
                    <xdr:colOff>472440</xdr:colOff>
                    <xdr:row>27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6" name="Check Box 2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152400</xdr:rowOff>
                  </from>
                  <to>
                    <xdr:col>9</xdr:col>
                    <xdr:colOff>472440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7" name="Check Box 3">
              <controlPr defaultSize="0" autoFill="0" autoLine="0" autoPict="0">
                <anchor moveWithCells="1">
                  <from>
                    <xdr:col>2</xdr:col>
                    <xdr:colOff>571500</xdr:colOff>
                    <xdr:row>21</xdr:row>
                    <xdr:rowOff>152400</xdr:rowOff>
                  </from>
                  <to>
                    <xdr:col>3</xdr:col>
                    <xdr:colOff>571500</xdr:colOff>
                    <xdr:row>23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8" name="Check Box 4">
              <controlPr defaultSize="0" autoFill="0" autoLine="0" autoPict="0">
                <anchor moveWithCells="1">
                  <from>
                    <xdr:col>2</xdr:col>
                    <xdr:colOff>571500</xdr:colOff>
                    <xdr:row>22</xdr:row>
                    <xdr:rowOff>137160</xdr:rowOff>
                  </from>
                  <to>
                    <xdr:col>3</xdr:col>
                    <xdr:colOff>571500</xdr:colOff>
                    <xdr:row>24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9" name="Check Box 5">
              <controlPr defaultSize="0" autoFill="0" autoLine="0" autoPict="0">
                <anchor moveWithCells="1">
                  <from>
                    <xdr:col>2</xdr:col>
                    <xdr:colOff>403860</xdr:colOff>
                    <xdr:row>29</xdr:row>
                    <xdr:rowOff>137160</xdr:rowOff>
                  </from>
                  <to>
                    <xdr:col>3</xdr:col>
                    <xdr:colOff>68580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10" name="Check Box 6">
              <controlPr defaultSize="0" autoFill="0" autoLine="0" autoPict="0">
                <anchor moveWithCells="1">
                  <from>
                    <xdr:col>2</xdr:col>
                    <xdr:colOff>381000</xdr:colOff>
                    <xdr:row>34</xdr:row>
                    <xdr:rowOff>121920</xdr:rowOff>
                  </from>
                  <to>
                    <xdr:col>3</xdr:col>
                    <xdr:colOff>45720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1" name="Check Box 7">
              <controlPr defaultSize="0" autoFill="0" autoLine="0" autoPict="0">
                <anchor moveWithCells="1">
                  <from>
                    <xdr:col>2</xdr:col>
                    <xdr:colOff>388620</xdr:colOff>
                    <xdr:row>35</xdr:row>
                    <xdr:rowOff>137160</xdr:rowOff>
                  </from>
                  <to>
                    <xdr:col>3</xdr:col>
                    <xdr:colOff>60960</xdr:colOff>
                    <xdr:row>37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2" name="Check Box 8">
              <controlPr defaultSize="0" autoFill="0" autoLine="0" autoPict="0">
                <anchor moveWithCells="1">
                  <from>
                    <xdr:col>2</xdr:col>
                    <xdr:colOff>388620</xdr:colOff>
                    <xdr:row>36</xdr:row>
                    <xdr:rowOff>137160</xdr:rowOff>
                  </from>
                  <to>
                    <xdr:col>3</xdr:col>
                    <xdr:colOff>60960</xdr:colOff>
                    <xdr:row>38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3" name="Check Box 9">
              <controlPr defaultSize="0" autoFill="0" autoLine="0" autoPict="0">
                <anchor moveWithCells="1">
                  <from>
                    <xdr:col>2</xdr:col>
                    <xdr:colOff>388620</xdr:colOff>
                    <xdr:row>37</xdr:row>
                    <xdr:rowOff>137160</xdr:rowOff>
                  </from>
                  <to>
                    <xdr:col>3</xdr:col>
                    <xdr:colOff>60960</xdr:colOff>
                    <xdr:row>39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4" name="Check Box 10">
              <controlPr defaultSize="0" autoFill="0" autoLine="0" autoPict="0">
                <anchor moveWithCells="1">
                  <from>
                    <xdr:col>2</xdr:col>
                    <xdr:colOff>205740</xdr:colOff>
                    <xdr:row>11</xdr:row>
                    <xdr:rowOff>7620</xdr:rowOff>
                  </from>
                  <to>
                    <xdr:col>9</xdr:col>
                    <xdr:colOff>388620</xdr:colOff>
                    <xdr:row>11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5" name="Check Box 11">
              <controlPr defaultSize="0" autoFill="0" autoLine="0" autoPict="0">
                <anchor moveWithCells="1">
                  <from>
                    <xdr:col>2</xdr:col>
                    <xdr:colOff>403860</xdr:colOff>
                    <xdr:row>30</xdr:row>
                    <xdr:rowOff>152400</xdr:rowOff>
                  </from>
                  <to>
                    <xdr:col>3</xdr:col>
                    <xdr:colOff>30480</xdr:colOff>
                    <xdr:row>32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6" name="Check Box 12">
              <controlPr defaultSize="0" autoFill="0" autoLine="0" autoPict="0">
                <anchor moveWithCells="1">
                  <from>
                    <xdr:col>2</xdr:col>
                    <xdr:colOff>403860</xdr:colOff>
                    <xdr:row>31</xdr:row>
                    <xdr:rowOff>152400</xdr:rowOff>
                  </from>
                  <to>
                    <xdr:col>3</xdr:col>
                    <xdr:colOff>30480</xdr:colOff>
                    <xdr:row>33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"/>
  <sheetViews>
    <sheetView zoomScale="205" zoomScaleNormal="205" workbookViewId="0">
      <selection activeCell="U3" sqref="U3"/>
    </sheetView>
  </sheetViews>
  <sheetFormatPr defaultRowHeight="13.2" x14ac:dyDescent="0.2"/>
  <sheetData>
    <row r="1" spans="1:21" x14ac:dyDescent="0.2">
      <c r="A1" t="s">
        <v>33</v>
      </c>
      <c r="B1" t="s">
        <v>35</v>
      </c>
      <c r="C1" t="s">
        <v>36</v>
      </c>
      <c r="D1" t="s">
        <v>37</v>
      </c>
      <c r="E1" t="s">
        <v>39</v>
      </c>
      <c r="F1" t="s">
        <v>38</v>
      </c>
      <c r="G1" t="s">
        <v>40</v>
      </c>
      <c r="H1" t="s">
        <v>41</v>
      </c>
      <c r="I1" t="s">
        <v>42</v>
      </c>
      <c r="J1" t="s">
        <v>0</v>
      </c>
      <c r="K1" t="s">
        <v>43</v>
      </c>
      <c r="L1" t="s">
        <v>44</v>
      </c>
      <c r="M1" t="s">
        <v>73</v>
      </c>
      <c r="N1" t="s">
        <v>45</v>
      </c>
      <c r="O1" t="s">
        <v>46</v>
      </c>
      <c r="P1" t="s">
        <v>47</v>
      </c>
      <c r="Q1" t="s">
        <v>62</v>
      </c>
      <c r="R1" t="s">
        <v>48</v>
      </c>
      <c r="S1" t="s">
        <v>49</v>
      </c>
      <c r="T1" t="s">
        <v>50</v>
      </c>
      <c r="U1" t="s">
        <v>80</v>
      </c>
    </row>
    <row r="2" spans="1:21" x14ac:dyDescent="0.2">
      <c r="A2" t="str">
        <f>'申請票(application form)'!P3</f>
        <v>K-</v>
      </c>
      <c r="B2">
        <f>'申請票(application form)'!C8</f>
        <v>0</v>
      </c>
      <c r="C2">
        <f>'申請票(application form)'!C9</f>
        <v>0</v>
      </c>
      <c r="D2" t="str">
        <f>CONCATENATE("031-", '申請票(application form)'!I8, "-", '申請票(application form)'!K8)</f>
        <v>031--</v>
      </c>
      <c r="E2">
        <f>'申請票(application form)'!G9</f>
        <v>0</v>
      </c>
      <c r="F2">
        <f>IF('申請票(application form)'!O12=TRUE, '申請票(application form)'!C8, '申請票(application form)'!C13)</f>
        <v>0</v>
      </c>
      <c r="G2">
        <f>IF('申請票(application form)'!O12=TRUE, '申請票(application form)'!C9, '申請票(application form)'!C14)</f>
        <v>0</v>
      </c>
      <c r="H2" t="str">
        <f>IF('申請票(application form)'!O12=TRUE, CONCATENATE("031-", '申請票(application form)'!I8, "-", '申請票(application form)'!K8), CONCATENATE("031-", '申請票(application form)'!I13, "-", '申請票(application form)'!K13))</f>
        <v>031--</v>
      </c>
      <c r="I2">
        <f>IF('申請票(application form)'!O12=TRUE, '申請票(application form)'!G9, '申請票(application form)'!G14)</f>
        <v>0</v>
      </c>
      <c r="J2">
        <f>'申請票(application form)'!B17</f>
        <v>0</v>
      </c>
      <c r="K2">
        <f>'申請票(application form)'!B21</f>
        <v>0</v>
      </c>
      <c r="L2" t="str">
        <f>IF('申請票(application form)'!O23=TRUE, "日本語", "English")</f>
        <v>English</v>
      </c>
      <c r="M2">
        <f>'申請票(application form)'!J23:J23</f>
        <v>0</v>
      </c>
      <c r="N2" t="e">
        <f>IF('申請票(application form)'!#REF!=TRUE, "PDF利用", "PDFなし")</f>
        <v>#REF!</v>
      </c>
      <c r="O2" t="str">
        <f>IF('申請票(application form)'!O27=TRUE, "投稿する", "投稿しない ")</f>
        <v xml:space="preserve">投稿しない </v>
      </c>
      <c r="P2" t="str">
        <f>IF('申請票(application form)'!O31=TRUE, '申請票(application form)'!P31, IF('申請票(application form)'!O32=TRUE, '申請票(application form)'!P32, IF('申請票(application form)'!O33=TRUE, '申請票(application form)'!P33, "")))</f>
        <v/>
      </c>
      <c r="Q2" t="str">
        <f>IF('申請票(application form)'!O32=TRUE,'申請票(application form)'!J32:J32,IF('申請票(application form)'!O33=TRUE,'申請票(application form)'!J33:J33,""))</f>
        <v/>
      </c>
      <c r="R2" t="b">
        <f>IF('申請票(application form)'!O36=TRUE,'申請票(application form)'!P36,IF('申請票(application form)'!O37=TRUE,'申請票(application form)'!P37,IF('申請票(application form)'!O38=TRUE,'申請票(application form)'!P38,IF('申請票(application form)'!O39=TRUE,'申請票(application form)'!P39))))</f>
        <v>0</v>
      </c>
      <c r="S2" t="e">
        <f>VLOOKUP(1,'申請票(application form)'!O43:P52, 2, 0)</f>
        <v>#N/A</v>
      </c>
      <c r="T2" t="e">
        <f>VLOOKUP(2,'申請票(application form)'!O43:P52, 2, 0)</f>
        <v>#N/A</v>
      </c>
      <c r="U2">
        <f>'申請票(application form)'!J7</f>
        <v>0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F28" sqref="F28"/>
    </sheetView>
  </sheetViews>
  <sheetFormatPr defaultRowHeight="13.2" x14ac:dyDescent="0.2"/>
  <sheetData>
    <row r="1" spans="1:4" x14ac:dyDescent="0.2">
      <c r="A1" t="s">
        <v>75</v>
      </c>
      <c r="B1" t="s">
        <v>74</v>
      </c>
      <c r="C1" t="s">
        <v>0</v>
      </c>
      <c r="D1" t="s">
        <v>43</v>
      </c>
    </row>
    <row r="2" spans="1:4" x14ac:dyDescent="0.2">
      <c r="A2" t="str">
        <f>DB!D2</f>
        <v>031--</v>
      </c>
      <c r="B2" t="str">
        <f>DB!A2</f>
        <v>K-</v>
      </c>
      <c r="C2">
        <f>'申請票(application form)'!B17:K17</f>
        <v>0</v>
      </c>
      <c r="D2">
        <f>'申請票(application form)'!B21:K21</f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申請票(application form)</vt:lpstr>
      <vt:lpstr>申請票 記入例</vt:lpstr>
      <vt:lpstr>Application form example</vt:lpstr>
      <vt:lpstr>DB</vt:lpstr>
      <vt:lpstr>DB_prgrm</vt:lpstr>
      <vt:lpstr>'Application form example'!Print_Area</vt:lpstr>
      <vt:lpstr>'申請票 記入例'!Print_Area</vt:lpstr>
      <vt:lpstr>'申請票(application form)'!Print_Area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</dc:creator>
  <cp:lastModifiedBy>HS9290</cp:lastModifiedBy>
  <cp:lastPrinted>2016-09-29T03:49:18Z</cp:lastPrinted>
  <dcterms:created xsi:type="dcterms:W3CDTF">2016-09-25T11:46:04Z</dcterms:created>
  <dcterms:modified xsi:type="dcterms:W3CDTF">2016-10-31T11:19:09Z</dcterms:modified>
</cp:coreProperties>
</file>