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ayouk\Downloads\"/>
    </mc:Choice>
  </mc:AlternateContent>
  <xr:revisionPtr revIDLastSave="0" documentId="13_ncr:1_{BC521486-AD8C-4DF1-A045-2FDFB08527FD}" xr6:coauthVersionLast="46" xr6:coauthVersionMax="46" xr10:uidLastSave="{00000000-0000-0000-0000-000000000000}"/>
  <bookViews>
    <workbookView xWindow="975" yWindow="0" windowWidth="25950" windowHeight="14085"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P15" i="2"/>
  <c r="P14" i="2"/>
  <c r="P94" i="2"/>
  <c r="P86" i="2"/>
  <c r="AK3" i="3" s="1"/>
  <c r="Z3" i="3"/>
  <c r="P77" i="2"/>
  <c r="AI3" i="3" s="1"/>
  <c r="P70" i="2"/>
  <c r="P17" i="2"/>
  <c r="O3" i="3" l="1"/>
  <c r="R3" i="3"/>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0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0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0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0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1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1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1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1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2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2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2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2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<sst xmlns="http://schemas.openxmlformats.org/spreadsheetml/2006/main" count="415" uniqueCount="187">
  <si>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</si>
  <si>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</si>
  <si>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</si>
  <si>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</si>
  <si>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</si>
  <si>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</si>
  <si>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</si>
  <si>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</si>
  <si>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</si>
  <si>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</si>
  <si>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</si>
  <si>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</si>
  <si>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</si>
  <si>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</si>
  <si>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</si>
  <si>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</si>
  <si>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</si>
  <si>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</si>
  <si>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</si>
  <si>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</si>
  <si>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</si>
  <si>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</si>
  <si>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</si>
  <si>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</si>
  <si>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</si>
  <si>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</si>
  <si>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</si>
  <si>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</si>
  <si>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</si>
  <si>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</si>
  <si>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</si>
  <si>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</si>
  <si>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</si>
  <si>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</si>
  <si>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</si>
  <si>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</si>
  <si>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</si>
  <si>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</si>
  <si>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</si>
  <si>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</si>
  <si>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</si>
  <si>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</si>
  <si>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</si>
  <si>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</si>
  <si>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</si>
  <si>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</si>
  <si>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</si>
  <si>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</si>
  <si>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</si>
  <si>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</si>
  <si>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</si>
  <si>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</si>
  <si>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</si>
  <si>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</si>
  <si>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</si>
  <si>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</si>
  <si>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</si>
  <si>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</si>
  <si>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</si>
  <si>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</si>
  <si>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</si>
  <si>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</si>
  <si>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</si>
  <si>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</si>
  <si>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</si>
  <si>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</si>
  <si>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</si>
  <si>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</si>
  <si>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</si>
  <si>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</si>
  <si>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</si>
  <si>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</si>
  <si>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</si>
  <si>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</si>
  <si>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</si>
  <si>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</si>
  <si>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</si>
  <si>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</si>
  <si>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</si>
  <si>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</si>
  <si>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</si>
  <si>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</si>
  <si>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</si>
  <si>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</si>
  <si>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</si>
  <si>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</si>
  <si>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</si>
  <si>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</si>
  <si>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</si>
  <si>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</si>
  <si>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</si>
  <si>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</si>
  <si>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</si>
  <si>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</si>
  <si>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</si>
  <si>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</si>
  <si>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</si>
  <si>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</si>
  <si>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</si>
  <si>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</si>
  <si>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</si>
  <si>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</si>
  <si>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</si>
  <si>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</si>
  <si>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</si>
  <si>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</si>
  <si>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</si>
  <si>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</si>
  <si>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</si>
  <si>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</si>
  <si>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</si>
  <si>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</si>
  <si>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ポスター グループ2　Poster Group 2</t>
    <phoneticPr fontId="1"/>
  </si>
  <si>
    <t>第３会場 Venue 3</t>
    <rPh sb="0" eb="1">
      <t>ダイ</t>
    </rPh>
    <rPh sb="2" eb="4">
      <t>カイジョウ</t>
    </rPh>
    <phoneticPr fontId="1"/>
  </si>
  <si>
    <t>第１会場 Venue １</t>
    <rPh sb="0" eb="1">
      <t>ダイ</t>
    </rPh>
    <rPh sb="2" eb="4">
      <t>カイジョウ</t>
    </rPh>
    <phoneticPr fontId="1"/>
  </si>
  <si>
    <t>第２会場 Venue 2</t>
    <rPh sb="0" eb="1">
      <t>ダイ</t>
    </rPh>
    <rPh sb="2" eb="4">
      <t>カイジョウ</t>
    </rPh>
    <phoneticPr fontId="1"/>
  </si>
  <si>
    <t>第４会場 Venue 4</t>
    <rPh sb="0" eb="1">
      <t>ダイ</t>
    </rPh>
    <rPh sb="2" eb="4">
      <t>カイジョウ</t>
    </rPh>
    <phoneticPr fontId="1"/>
  </si>
  <si>
    <t>第５会場 Venue 5</t>
    <rPh sb="0" eb="1">
      <t>ダイ</t>
    </rPh>
    <rPh sb="2" eb="4">
      <t>カイジョウ</t>
    </rPh>
    <phoneticPr fontId="1"/>
  </si>
  <si>
    <t>第６会場 Venue 6</t>
    <rPh sb="0" eb="1">
      <t>ダイ</t>
    </rPh>
    <rPh sb="2" eb="4">
      <t>カイジョウ</t>
    </rPh>
    <phoneticPr fontId="1"/>
  </si>
  <si>
    <t>第７会場 Venue 7</t>
    <rPh sb="0" eb="1">
      <t>ダイ</t>
    </rPh>
    <rPh sb="2" eb="4">
      <t>カイジョウ</t>
    </rPh>
    <phoneticPr fontId="1"/>
  </si>
  <si>
    <t>ポスター グループ１ Poster Group 1</t>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</si>
  <si>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</si>
  <si>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</si>
  <si>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</si>
  <si>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</si>
  <si>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</si>
  <si>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</si>
  <si>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</si>
  <si>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</si>
  <si>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</si>
  <si>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</si>
  <si>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</si>
  <si>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</si>
  <si>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</si>
  <si>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</si>
  <si>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</si>
  <si>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</si>
  <si>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</si>
  <si>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</si>
  <si>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</si>
  <si>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</si>
  <si>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</si>
  <si>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</si>
  <si>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</si>
  <si>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</si>
  <si>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</si>
  <si>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</si>
  <si>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特別セッション Special session</t>
    <rPh sb="0" eb="2">
      <t>トクベツ</t>
    </rPh>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</si>
  <si>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</si>
  <si>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</si>
  <si>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</si>
  <si>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</si>
  <si>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</si>
  <si>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</si>
  <si>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</si>
  <si>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</si>
  <si>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</si>
  <si>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</si>
  <si>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</si>
  <si>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</si>
  <si>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color theme="1"/>
        <rFont val="ＭＳ Ｐゴシック"/>
        <family val="3"/>
        <charset val="128"/>
      </rPr>
      <t>第２会場</t>
    </r>
    <r>
      <rPr>
        <sz val="11"/>
        <color theme="1"/>
        <rFont val="Century"/>
        <family val="1"/>
      </rPr>
      <t xml:space="preserve"> Venue 2</t>
    </r>
    <rPh sb="0" eb="1">
      <t>ダイ</t>
    </rPh>
    <rPh sb="2" eb="4">
      <t>カイジョウ</t>
    </rPh>
    <phoneticPr fontId="1"/>
  </si>
  <si>
    <r>
      <rPr>
        <sz val="11"/>
        <color theme="1"/>
        <rFont val="ＭＳ Ｐゴシック"/>
        <family val="3"/>
        <charset val="128"/>
      </rPr>
      <t>第３会場</t>
    </r>
    <r>
      <rPr>
        <sz val="11"/>
        <color theme="1"/>
        <rFont val="Century"/>
        <family val="1"/>
      </rPr>
      <t xml:space="preserve"> Venue 3</t>
    </r>
    <rPh sb="0" eb="1">
      <t>ダイ</t>
    </rPh>
    <rPh sb="2" eb="4">
      <t>カイジョウ</t>
    </rPh>
    <phoneticPr fontId="1"/>
  </si>
  <si>
    <r>
      <rPr>
        <sz val="11"/>
        <color theme="1"/>
        <rFont val="ＭＳ Ｐゴシック"/>
        <family val="3"/>
        <charset val="128"/>
      </rPr>
      <t>第４会場</t>
    </r>
    <r>
      <rPr>
        <sz val="11"/>
        <color theme="1"/>
        <rFont val="Century"/>
        <family val="1"/>
      </rPr>
      <t xml:space="preserve"> Venue 4</t>
    </r>
    <rPh sb="0" eb="1">
      <t>ダイ</t>
    </rPh>
    <rPh sb="2" eb="4">
      <t>カイジョウ</t>
    </rPh>
    <phoneticPr fontId="1"/>
  </si>
  <si>
    <r>
      <rPr>
        <sz val="11"/>
        <color theme="1"/>
        <rFont val="ＭＳ Ｐゴシック"/>
        <family val="3"/>
        <charset val="128"/>
      </rPr>
      <t>第５会場</t>
    </r>
    <r>
      <rPr>
        <sz val="11"/>
        <color theme="1"/>
        <rFont val="Century"/>
        <family val="1"/>
      </rPr>
      <t xml:space="preserve"> Venue 5</t>
    </r>
    <rPh sb="0" eb="1">
      <t>ダイ</t>
    </rPh>
    <rPh sb="2" eb="4">
      <t>カイジョウ</t>
    </rPh>
    <phoneticPr fontId="1"/>
  </si>
  <si>
    <r>
      <rPr>
        <sz val="11"/>
        <color theme="1"/>
        <rFont val="ＭＳ Ｐゴシック"/>
        <family val="3"/>
        <charset val="128"/>
      </rPr>
      <t>第６会場</t>
    </r>
    <r>
      <rPr>
        <sz val="11"/>
        <color theme="1"/>
        <rFont val="Century"/>
        <family val="1"/>
      </rPr>
      <t xml:space="preserve"> Venue 6</t>
    </r>
    <rPh sb="0" eb="1">
      <t>ダイ</t>
    </rPh>
    <rPh sb="2" eb="4">
      <t>カイジョウ</t>
    </rPh>
    <phoneticPr fontId="1"/>
  </si>
  <si>
    <r>
      <rPr>
        <sz val="11"/>
        <color theme="1"/>
        <rFont val="ＭＳ Ｐゴシック"/>
        <family val="3"/>
        <charset val="128"/>
      </rPr>
      <t>第７会場</t>
    </r>
    <r>
      <rPr>
        <sz val="11"/>
        <color theme="1"/>
        <rFont val="Century"/>
        <family val="1"/>
      </rPr>
      <t xml:space="preserve"> Venue 7</t>
    </r>
    <rPh sb="0" eb="1">
      <t>ダイ</t>
    </rPh>
    <rPh sb="2" eb="4">
      <t>カイジョウ</t>
    </rPh>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</si>
  <si>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グループ１</t>
    </r>
    <r>
      <rPr>
        <sz val="11"/>
        <color theme="1"/>
        <rFont val="Century"/>
        <family val="1"/>
      </rPr>
      <t xml:space="preserve"> Poster Group 1</t>
    </r>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</si>
  <si>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t>
    </r>
    <r>
      <rPr>
        <sz val="11"/>
        <color theme="1"/>
        <rFont val="Century"/>
        <family val="1"/>
      </rPr>
      <t>2</t>
    </r>
    <r>
      <rPr>
        <sz val="11"/>
        <color theme="1"/>
        <rFont val="ＭＳ Ｐゴシック"/>
        <family val="3"/>
        <charset val="128"/>
      </rPr>
      <t>　</t>
    </r>
    <r>
      <rPr>
        <sz val="11"/>
        <color theme="1"/>
        <rFont val="Century"/>
        <family val="1"/>
      </rPr>
      <t>Poster Group 2</t>
    </r>
    <phoneticPr fontId="1"/>
  </si>
  <si>
    <r>
      <rPr>
        <sz val="11"/>
        <color theme="1"/>
        <rFont val="ＭＳ Ｐゴシック"/>
        <family val="3"/>
        <charset val="128"/>
      </rPr>
      <t>特別セッション</t>
    </r>
    <r>
      <rPr>
        <sz val="11"/>
        <color theme="1"/>
        <rFont val="Century"/>
        <family val="1"/>
      </rPr>
      <t xml:space="preserve"> Special session</t>
    </r>
    <rPh sb="0" eb="2">
      <t>トクベツ</t>
    </rPh>
    <phoneticPr fontId="1"/>
  </si>
  <si>
    <r>
      <rPr>
        <sz val="11"/>
        <color theme="1"/>
        <rFont val="ＭＳ Ｐゴシック"/>
        <family val="2"/>
        <charset val="128"/>
      </rPr>
      <t>第１会場</t>
    </r>
    <r>
      <rPr>
        <sz val="11"/>
        <color theme="1"/>
        <rFont val="Century"/>
        <family val="1"/>
      </rPr>
      <t xml:space="preserve"> Venue 1</t>
    </r>
    <rPh sb="0" eb="1">
      <t>ダイ</t>
    </rPh>
    <rPh sb="2" eb="4">
      <t>カイジョウ</t>
    </rPh>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</si>
  <si>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</si>
  <si>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</si>
  <si>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</si>
  <si>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</si>
  <si>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</si>
  <si>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</si>
  <si>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</si>
  <si>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</si>
  <si>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</si>
  <si>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</si>
  <si>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</si>
  <si>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</si>
  <si>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</si>
  <si>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</si>
  <si>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</si>
  <si>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</si>
  <si>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t>付記の記述　</t>
    <rPh sb="0" eb="2">
      <t>フキ</t>
    </rPh>
    <rPh sb="3" eb="5">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</si>
</sst>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0" fillId="0" borderId="0" xfId="0" applyAlignment="1">
      <alignment horizontal="center"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pplyBorder="1">
      <alignment vertical="center"/>
    </xf>
    <xf numFmtId="0" fontId="15" fillId="0" borderId="0" xfId="0" applyFont="1" applyProtection="1">
      <alignment vertical="center"/>
      <protection locked="0"/>
    </xf>
    <xf numFmtId="0" fontId="13" fillId="0" borderId="0" xfId="0" applyFont="1" applyAlignment="1">
      <alignment vertical="center"/>
    </xf>
    <xf numFmtId="0" fontId="13" fillId="0" borderId="25" xfId="0" applyFont="1" applyBorder="1" applyAlignment="1">
      <alignment vertical="center"/>
    </xf>
    <xf numFmtId="0" fontId="13" fillId="0" borderId="29" xfId="0" applyFont="1" applyBorder="1" applyProtection="1">
      <alignment vertical="center"/>
      <protection locked="0"/>
    </xf>
    <xf numFmtId="0" fontId="15"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0" fontId="15" fillId="0" borderId="0" xfId="0" applyFont="1" applyBorder="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Border="1">
      <alignment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pplyAlignment="1">
      <alignment vertical="center"/>
    </xf>
    <xf numFmtId="0" fontId="13" fillId="2" borderId="13" xfId="0" applyFont="1" applyFill="1" applyBorder="1" applyAlignment="1">
      <alignment vertical="center"/>
    </xf>
    <xf numFmtId="0" fontId="13" fillId="0" borderId="4" xfId="0" applyFont="1" applyBorder="1">
      <alignment vertical="center"/>
    </xf>
    <xf numFmtId="0" fontId="15" fillId="0" borderId="0" xfId="0" applyFont="1" applyBorder="1" applyAlignment="1">
      <alignment vertical="center" wrapText="1"/>
    </xf>
    <xf numFmtId="0" fontId="13" fillId="0" borderId="0" xfId="0" applyFont="1" applyFill="1" applyBorder="1">
      <alignment vertical="center"/>
    </xf>
    <xf numFmtId="0" fontId="13" fillId="2" borderId="21" xfId="0" applyFont="1" applyFill="1" applyBorder="1" applyAlignment="1">
      <alignment vertical="center"/>
    </xf>
    <xf numFmtId="0" fontId="13" fillId="2" borderId="23" xfId="0" applyFont="1" applyFill="1" applyBorder="1" applyAlignment="1">
      <alignment vertical="center"/>
    </xf>
    <xf numFmtId="0" fontId="13" fillId="0" borderId="3" xfId="0" applyFont="1" applyBorder="1">
      <alignment vertical="center"/>
    </xf>
    <xf numFmtId="0" fontId="15"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pplyProtection="1">
      <alignment vertical="center"/>
      <protection locked="0"/>
    </xf>
    <xf numFmtId="0" fontId="17" fillId="0" borderId="0" xfId="0" applyFont="1" applyBorder="1" applyAlignment="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0" fillId="0" borderId="0" xfId="0" applyFont="1">
      <alignment vertical="center"/>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6" fillId="0" borderId="0" xfId="0" applyFont="1" applyProtection="1">
      <alignment vertical="center"/>
      <protection locked="0"/>
    </xf>
    <xf numFmtId="0" fontId="9" fillId="0" borderId="0" xfId="0" applyFont="1" applyBorder="1" applyProtection="1">
      <alignment vertical="center"/>
      <protection locked="0"/>
    </xf>
    <xf numFmtId="0" fontId="2" fillId="8" borderId="0" xfId="0" applyFont="1" applyFill="1" applyBorder="1" applyProtection="1">
      <alignment vertical="center"/>
      <protection locked="0"/>
    </xf>
    <xf numFmtId="0" fontId="2" fillId="8" borderId="0" xfId="0" applyFont="1" applyFill="1" applyProtection="1">
      <alignment vertical="center"/>
      <protection locked="0"/>
    </xf>
    <xf numFmtId="0" fontId="17" fillId="0" borderId="18"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31" fillId="0" borderId="0" xfId="0" applyFont="1" applyBorder="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Fill="1" applyBorder="1" applyAlignment="1" applyProtection="1">
      <alignment horizontal="center" vertical="center"/>
      <protection locked="0"/>
    </xf>
    <xf numFmtId="0" fontId="32" fillId="0" borderId="0" xfId="0" applyFont="1" applyBorder="1">
      <alignment vertical="center"/>
    </xf>
    <xf numFmtId="0" fontId="0" fillId="0" borderId="0" xfId="0" applyBorder="1" applyAlignment="1">
      <alignment horizontal="left" vertical="center"/>
    </xf>
    <xf numFmtId="0" fontId="31" fillId="0" borderId="0" xfId="0" applyFont="1">
      <alignment vertical="center"/>
    </xf>
    <xf numFmtId="0" fontId="27" fillId="0" borderId="0" xfId="0" applyFont="1" applyBorder="1" applyAlignme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ont="1" applyFill="1" applyBorder="1">
      <alignment vertical="center"/>
    </xf>
    <xf numFmtId="0" fontId="30" fillId="6" borderId="0" xfId="0" applyFont="1" applyFill="1" applyAlignment="1">
      <alignment horizontal="center" vertical="center"/>
    </xf>
    <xf numFmtId="0" fontId="30" fillId="9" borderId="0" xfId="0" applyFont="1" applyFill="1" applyAlignment="1">
      <alignment vertical="center"/>
    </xf>
    <xf numFmtId="0" fontId="17" fillId="0" borderId="8" xfId="0" applyFont="1" applyFill="1" applyBorder="1" applyAlignment="1" applyProtection="1">
      <alignment horizontal="center" vertical="center"/>
      <protection locked="0"/>
    </xf>
    <xf numFmtId="0" fontId="13" fillId="0" borderId="0" xfId="0" applyFont="1" applyAlignment="1">
      <alignment vertical="top" wrapText="1"/>
    </xf>
    <xf numFmtId="0" fontId="13" fillId="0" borderId="1" xfId="0" applyFont="1" applyBorder="1" applyAlignment="1">
      <alignment horizontal="center" vertical="center"/>
    </xf>
    <xf numFmtId="0" fontId="15" fillId="0" borderId="0" xfId="0" applyFont="1" applyAlignment="1">
      <alignment horizontal="left" vertical="center"/>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0" fontId="2" fillId="8" borderId="0" xfId="0" applyFont="1" applyFill="1" applyBorder="1" applyProtection="1">
      <alignment vertical="center"/>
    </xf>
    <xf numFmtId="0" fontId="2" fillId="8" borderId="0" xfId="0" applyFont="1" applyFill="1" applyProtection="1">
      <alignment vertical="center"/>
    </xf>
    <xf numFmtId="0" fontId="2" fillId="0" borderId="0" xfId="0" applyFont="1" applyProtection="1">
      <alignment vertical="center"/>
    </xf>
    <xf numFmtId="0" fontId="0"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Protection="1">
      <alignment vertical="center"/>
    </xf>
    <xf numFmtId="0" fontId="13" fillId="0" borderId="0" xfId="0" applyFont="1" applyAlignment="1" applyProtection="1">
      <alignment vertical="center"/>
    </xf>
    <xf numFmtId="0" fontId="13" fillId="0" borderId="25" xfId="0" applyFont="1" applyBorder="1" applyAlignment="1" applyProtection="1">
      <alignment vertical="center"/>
    </xf>
    <xf numFmtId="0" fontId="13" fillId="0" borderId="29" xfId="0" applyFont="1" applyBorder="1" applyProtection="1">
      <alignment vertical="center"/>
    </xf>
    <xf numFmtId="0" fontId="17" fillId="0" borderId="0" xfId="0" applyFont="1" applyProtection="1">
      <alignment vertical="center"/>
    </xf>
    <xf numFmtId="0" fontId="15" fillId="0" borderId="0" xfId="0" applyFont="1" applyAlignment="1" applyProtection="1">
      <alignment horizontal="left" vertical="center"/>
    </xf>
    <xf numFmtId="0" fontId="31" fillId="0" borderId="0" xfId="0" applyFont="1" applyAlignment="1" applyProtection="1">
      <alignment horizontal="left" vertical="center"/>
    </xf>
    <xf numFmtId="0" fontId="33" fillId="0" borderId="0" xfId="0" applyFont="1" applyAlignment="1" applyProtection="1">
      <alignment horizontal="left" vertical="center"/>
    </xf>
    <xf numFmtId="0" fontId="0" fillId="0" borderId="0" xfId="0" applyBorder="1" applyAlignment="1" applyProtection="1">
      <alignment horizontal="left" vertical="center"/>
    </xf>
    <xf numFmtId="0" fontId="18" fillId="4" borderId="6" xfId="0" applyFont="1" applyFill="1" applyBorder="1" applyAlignment="1" applyProtection="1">
      <alignment horizontal="left" vertical="center"/>
    </xf>
    <xf numFmtId="0" fontId="0" fillId="4" borderId="7" xfId="0" applyFont="1" applyFill="1" applyBorder="1" applyProtection="1">
      <alignment vertical="center"/>
    </xf>
    <xf numFmtId="0" fontId="15" fillId="0" borderId="0" xfId="0" applyFont="1" applyBorder="1" applyAlignment="1" applyProtection="1">
      <alignment horizontal="left" vertical="center"/>
    </xf>
    <xf numFmtId="0" fontId="9" fillId="0" borderId="0" xfId="0" applyFont="1" applyBorder="1" applyProtection="1">
      <alignment vertical="center"/>
    </xf>
    <xf numFmtId="49" fontId="13" fillId="0" borderId="1" xfId="0" quotePrefix="1" applyNumberFormat="1" applyFont="1" applyBorder="1" applyAlignment="1" applyProtection="1">
      <alignment horizontal="right" vertical="center"/>
    </xf>
    <xf numFmtId="0" fontId="20" fillId="0" borderId="1" xfId="0" applyFont="1" applyBorder="1" applyAlignment="1" applyProtection="1">
      <alignment horizontal="center" vertical="center"/>
    </xf>
    <xf numFmtId="49" fontId="13" fillId="0" borderId="33"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49" fontId="13" fillId="0" borderId="34"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3" fillId="0" borderId="0" xfId="0" applyFont="1" applyAlignment="1" applyProtection="1">
      <alignment horizontal="center" vertical="center"/>
    </xf>
    <xf numFmtId="0" fontId="13" fillId="0" borderId="0" xfId="0" applyFont="1" applyBorder="1" applyProtection="1">
      <alignment vertical="center"/>
    </xf>
    <xf numFmtId="0" fontId="31" fillId="0" borderId="0" xfId="0" applyFont="1" applyBorder="1" applyProtection="1">
      <alignment vertical="center"/>
    </xf>
    <xf numFmtId="0" fontId="13" fillId="0" borderId="1" xfId="0" quotePrefix="1" applyFont="1" applyBorder="1" applyAlignment="1" applyProtection="1">
      <alignment horizontal="right" vertical="center"/>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13" fillId="0" borderId="37"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32" fillId="0" borderId="0" xfId="0" applyFont="1" applyBorder="1" applyProtection="1">
      <alignment vertical="center"/>
    </xf>
    <xf numFmtId="0" fontId="13" fillId="0" borderId="0" xfId="0" applyFont="1" applyFill="1" applyBorder="1" applyAlignment="1" applyProtection="1">
      <alignment horizontal="center" vertical="center"/>
    </xf>
    <xf numFmtId="0" fontId="13" fillId="0" borderId="14" xfId="0" applyFont="1" applyBorder="1" applyAlignment="1" applyProtection="1">
      <alignment vertical="center" wrapText="1"/>
    </xf>
    <xf numFmtId="0" fontId="13" fillId="3" borderId="8" xfId="0" applyFont="1" applyFill="1" applyBorder="1" applyAlignment="1" applyProtection="1">
      <alignment vertical="center" wrapText="1"/>
    </xf>
    <xf numFmtId="0" fontId="13" fillId="0" borderId="14" xfId="0" applyFont="1" applyBorder="1" applyProtection="1">
      <alignment vertical="center"/>
    </xf>
    <xf numFmtId="0" fontId="17" fillId="0" borderId="8" xfId="0" applyFont="1" applyFill="1" applyBorder="1" applyAlignment="1" applyProtection="1">
      <alignment horizontal="center" vertical="center"/>
    </xf>
    <xf numFmtId="0" fontId="31" fillId="0" borderId="0" xfId="0" applyFont="1" applyProtection="1">
      <alignment vertical="center"/>
    </xf>
    <xf numFmtId="0" fontId="32" fillId="0" borderId="8" xfId="0" applyFont="1" applyFill="1" applyBorder="1" applyAlignment="1" applyProtection="1">
      <alignment horizontal="center" vertical="center"/>
    </xf>
    <xf numFmtId="0" fontId="13" fillId="0" borderId="17" xfId="0" applyFont="1" applyBorder="1" applyProtection="1">
      <alignment vertical="center"/>
    </xf>
    <xf numFmtId="0" fontId="17" fillId="0" borderId="18"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13" fillId="2" borderId="13" xfId="0" applyFont="1" applyFill="1" applyBorder="1" applyAlignment="1" applyProtection="1">
      <alignment vertical="center"/>
    </xf>
    <xf numFmtId="0" fontId="13" fillId="0" borderId="4" xfId="0" applyFont="1" applyBorder="1" applyProtection="1">
      <alignment vertical="center"/>
    </xf>
    <xf numFmtId="0" fontId="15" fillId="0" borderId="0" xfId="0" applyFont="1" applyBorder="1" applyAlignment="1" applyProtection="1">
      <alignment vertical="center" wrapText="1"/>
    </xf>
    <xf numFmtId="0" fontId="13" fillId="0" borderId="0" xfId="0" applyFont="1" applyFill="1" applyBorder="1" applyProtection="1">
      <alignment vertical="center"/>
    </xf>
    <xf numFmtId="0" fontId="13" fillId="2" borderId="21" xfId="0" applyFont="1" applyFill="1" applyBorder="1" applyAlignment="1" applyProtection="1">
      <alignment vertical="center"/>
    </xf>
    <xf numFmtId="0" fontId="13" fillId="2" borderId="23" xfId="0" applyFont="1" applyFill="1" applyBorder="1" applyAlignment="1" applyProtection="1">
      <alignment vertical="center"/>
    </xf>
    <xf numFmtId="0" fontId="13" fillId="0" borderId="3" xfId="0" applyFont="1" applyBorder="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vertical="center"/>
    </xf>
    <xf numFmtId="0" fontId="28" fillId="0" borderId="0" xfId="0" applyFont="1" applyProtection="1">
      <alignment vertical="center"/>
    </xf>
    <xf numFmtId="0" fontId="16" fillId="0" borderId="0" xfId="0" applyFont="1" applyProtection="1">
      <alignment vertical="center"/>
    </xf>
    <xf numFmtId="0" fontId="27" fillId="0" borderId="0" xfId="0" applyFont="1" applyBorder="1" applyAlignment="1" applyProtection="1">
      <alignment vertical="center"/>
    </xf>
    <xf numFmtId="0" fontId="17" fillId="0" borderId="0" xfId="0" applyFont="1" applyBorder="1" applyAlignment="1" applyProtection="1">
      <alignment vertical="center"/>
    </xf>
    <xf numFmtId="0" fontId="13" fillId="0" borderId="0" xfId="0" applyFont="1" applyAlignment="1" applyProtection="1">
      <alignment vertical="top" wrapText="1"/>
    </xf>
    <xf numFmtId="0" fontId="2" fillId="0" borderId="0" xfId="0" applyFont="1" applyBorder="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13" fillId="0" borderId="0" xfId="0" applyFont="1" applyAlignment="1" applyProtection="1">
      <alignment vertical="center"/>
      <protection locked="0"/>
    </xf>
    <xf numFmtId="0" fontId="20" fillId="0" borderId="0" xfId="0" applyFont="1" applyAlignment="1" applyProtection="1">
      <alignment horizontal="center" vertical="center" wrapText="1"/>
    </xf>
    <xf numFmtId="0" fontId="25" fillId="0" borderId="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5" fillId="0" borderId="0" xfId="0" applyFont="1" applyAlignment="1" applyProtection="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6"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5"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13" fillId="0" borderId="24" xfId="0" applyFont="1" applyBorder="1" applyAlignment="1" applyProtection="1">
      <alignment horizontal="center" vertical="center"/>
      <protection locked="0"/>
    </xf>
    <xf numFmtId="0" fontId="13" fillId="3" borderId="0" xfId="0" applyFont="1" applyFill="1" applyBorder="1" applyAlignment="1">
      <alignment horizontal="center" vertical="center"/>
    </xf>
    <xf numFmtId="0" fontId="13" fillId="0" borderId="28"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5" fillId="0" borderId="0" xfId="0" applyFont="1" applyBorder="1" applyAlignment="1">
      <alignment horizontal="left" vertical="center" wrapText="1"/>
    </xf>
    <xf numFmtId="0" fontId="15" fillId="0" borderId="12" xfId="0" applyFont="1" applyFill="1" applyBorder="1" applyAlignment="1" applyProtection="1">
      <alignment horizontal="left" vertical="center" wrapText="1"/>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49" fontId="28" fillId="0" borderId="38" xfId="0" applyNumberFormat="1"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27" fillId="0" borderId="0" xfId="0" applyFont="1" applyBorder="1" applyAlignment="1">
      <alignment vertical="top" wrapText="1"/>
    </xf>
    <xf numFmtId="0" fontId="13" fillId="0" borderId="0" xfId="0" applyFont="1" applyAlignment="1">
      <alignment vertical="top" wrapText="1"/>
    </xf>
    <xf numFmtId="0" fontId="13" fillId="0" borderId="22" xfId="0" applyFont="1" applyBorder="1" applyAlignment="1" applyProtection="1">
      <alignment horizontal="lef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18" fillId="4" borderId="5" xfId="0"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15" fillId="0" borderId="0" xfId="0" applyFont="1" applyAlignment="1">
      <alignment horizontal="left" vertical="center"/>
    </xf>
    <xf numFmtId="0" fontId="13" fillId="0" borderId="21" xfId="0" applyFont="1" applyFill="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pplyAlignment="1">
      <alignment vertical="center"/>
    </xf>
    <xf numFmtId="0" fontId="13"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6" fillId="0" borderId="39"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22"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top"/>
    </xf>
    <xf numFmtId="0" fontId="13" fillId="0" borderId="0" xfId="0" applyFont="1" applyBorder="1" applyAlignment="1" applyProtection="1">
      <alignment horizontal="center" vertical="center"/>
    </xf>
    <xf numFmtId="0" fontId="18" fillId="4" borderId="5" xfId="0" applyFont="1" applyFill="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4" borderId="6" xfId="0" applyFill="1" applyBorder="1" applyAlignment="1" applyProtection="1">
      <alignment vertical="center"/>
    </xf>
    <xf numFmtId="0" fontId="0" fillId="4" borderId="7" xfId="0" applyFill="1" applyBorder="1" applyAlignment="1" applyProtection="1">
      <alignment vertical="center"/>
    </xf>
    <xf numFmtId="0" fontId="13" fillId="0" borderId="21" xfId="0" applyFont="1" applyFill="1"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13" fillId="0" borderId="5" xfId="0" applyFont="1" applyBorder="1" applyAlignment="1" applyProtection="1">
      <alignment horizontal="left" vertical="center"/>
    </xf>
    <xf numFmtId="0" fontId="0" fillId="0" borderId="7" xfId="0" applyBorder="1" applyAlignment="1" applyProtection="1">
      <alignmen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0" fillId="0" borderId="23" xfId="0" applyBorder="1" applyAlignment="1" applyProtection="1">
      <alignment vertical="center"/>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13" fillId="3" borderId="11"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34" fillId="0" borderId="6" xfId="1"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3" fillId="0" borderId="7" xfId="0" applyFont="1" applyBorder="1" applyAlignment="1" applyProtection="1">
      <alignment horizontal="center" vertical="center"/>
    </xf>
    <xf numFmtId="49" fontId="17" fillId="0" borderId="6" xfId="1"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0" fontId="15" fillId="0" borderId="0" xfId="0" applyFont="1" applyBorder="1" applyAlignment="1" applyProtection="1">
      <alignment horizontal="left" vertical="center" wrapText="1"/>
    </xf>
    <xf numFmtId="0" fontId="13" fillId="3" borderId="24" xfId="0" applyFont="1" applyFill="1" applyBorder="1" applyAlignment="1" applyProtection="1">
      <alignment horizontal="center" vertical="center" wrapText="1"/>
    </xf>
    <xf numFmtId="0" fontId="13" fillId="0" borderId="25" xfId="0" applyFont="1" applyBorder="1" applyAlignment="1" applyProtection="1">
      <alignment horizontal="center" vertical="center"/>
    </xf>
    <xf numFmtId="0" fontId="13" fillId="0" borderId="21" xfId="0" applyFont="1" applyBorder="1" applyAlignment="1" applyProtection="1">
      <alignment vertical="center"/>
    </xf>
    <xf numFmtId="0" fontId="13" fillId="0" borderId="23" xfId="0" applyFont="1" applyBorder="1" applyAlignment="1" applyProtection="1">
      <alignment vertical="center"/>
    </xf>
    <xf numFmtId="49" fontId="13" fillId="0" borderId="38" xfId="0" applyNumberFormat="1"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7" fillId="3" borderId="30"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3" fillId="0" borderId="39" xfId="0" applyFont="1" applyBorder="1" applyAlignment="1" applyProtection="1">
      <alignment horizontal="left" vertical="center" wrapText="1"/>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6"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20" fillId="4" borderId="5" xfId="0" applyFont="1" applyFill="1" applyBorder="1" applyAlignment="1" applyProtection="1">
      <alignment horizontal="left" vertical="center"/>
    </xf>
    <xf numFmtId="0" fontId="20"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16" fillId="0" borderId="22" xfId="0" applyFont="1" applyBorder="1" applyAlignment="1" applyProtection="1">
      <alignment horizontal="center" vertical="center"/>
    </xf>
    <xf numFmtId="0" fontId="13" fillId="0" borderId="22" xfId="0" applyFont="1" applyBorder="1" applyAlignment="1" applyProtection="1">
      <alignment horizontal="center" vertical="center"/>
    </xf>
    <xf numFmtId="0" fontId="28" fillId="0" borderId="38" xfId="0" applyFont="1" applyBorder="1" applyAlignment="1" applyProtection="1">
      <alignment horizontal="left" vertical="center"/>
    </xf>
    <xf numFmtId="0" fontId="16" fillId="0" borderId="39" xfId="0" applyFont="1" applyBorder="1" applyAlignment="1" applyProtection="1">
      <alignment horizontal="left" vertical="center"/>
    </xf>
    <xf numFmtId="0" fontId="13" fillId="0" borderId="36"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5" xfId="0" applyFont="1" applyBorder="1" applyAlignment="1" applyProtection="1">
      <alignment horizontal="center" vertical="center" wrapText="1"/>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xf>
    <xf numFmtId="0" fontId="20" fillId="4" borderId="13" xfId="0" applyFont="1" applyFill="1" applyBorder="1" applyAlignment="1" applyProtection="1">
      <alignment horizontal="left" vertical="center"/>
    </xf>
    <xf numFmtId="0" fontId="13" fillId="3" borderId="8"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7" fillId="0" borderId="0" xfId="0"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vertical="center" wrapText="1"/>
    </xf>
    <xf numFmtId="0" fontId="13" fillId="0" borderId="35" xfId="0" applyFont="1" applyBorder="1" applyAlignment="1" applyProtection="1">
      <alignmen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27"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2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25" xfId="0" applyFont="1" applyBorder="1" applyAlignment="1" applyProtection="1">
      <alignment horizontal="left" vertical="top"/>
    </xf>
    <xf numFmtId="0" fontId="13" fillId="0" borderId="21" xfId="0" applyFont="1" applyBorder="1" applyAlignment="1" applyProtection="1">
      <alignment horizontal="left" vertical="top"/>
    </xf>
    <xf numFmtId="0" fontId="13" fillId="0" borderId="22" xfId="0" applyFont="1" applyBorder="1" applyAlignment="1" applyProtection="1">
      <alignment horizontal="left" vertical="top"/>
    </xf>
    <xf numFmtId="0" fontId="13" fillId="0" borderId="23" xfId="0" applyFont="1" applyBorder="1" applyAlignment="1" applyProtection="1">
      <alignment horizontal="left" vertical="top"/>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13" xfId="0" applyFont="1" applyBorder="1" applyAlignment="1" applyProtection="1">
      <alignment vertical="center"/>
    </xf>
    <xf numFmtId="0" fontId="13" fillId="0" borderId="22" xfId="0" applyFont="1" applyBorder="1" applyAlignment="1" applyProtection="1">
      <alignment vertical="center"/>
    </xf>
    <xf numFmtId="0" fontId="27" fillId="0" borderId="0" xfId="0" applyFont="1" applyBorder="1" applyAlignment="1" applyProtection="1">
      <alignment vertical="top" wrapText="1"/>
    </xf>
    <xf numFmtId="0" fontId="13" fillId="0" borderId="0" xfId="0" applyFont="1" applyAlignment="1" applyProtection="1">
      <alignment vertical="top" wrapText="1"/>
    </xf>
    <xf numFmtId="0" fontId="13" fillId="0" borderId="11" xfId="0" applyFont="1" applyBorder="1" applyAlignment="1" applyProtection="1">
      <alignment horizontal="left" vertical="top"/>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pplyAlignment="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topLeftCell="A7" zoomScale="59" zoomScaleNormal="59" zoomScaleSheetLayoutView="115" workbookViewId="0">
      <selection activeCell="H13" sqref="H13:L13"/>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24" width="0" style="46" hidden="1" customWidth="1"/>
    <col min="25" max="16384" width="9" style="46"/>
  </cols>
  <sheetData>
    <row r="1" spans="1:21" ht="30" customHeight="1">
      <c r="A1" s="8"/>
      <c r="B1" s="164" t="s">
        <v>92</v>
      </c>
      <c r="C1" s="164"/>
      <c r="D1" s="164"/>
      <c r="E1" s="164"/>
      <c r="F1" s="164"/>
      <c r="G1" s="164"/>
      <c r="H1" s="164"/>
      <c r="I1" s="164"/>
      <c r="J1" s="164"/>
      <c r="K1" s="164"/>
      <c r="L1" s="164"/>
      <c r="M1" s="9"/>
      <c r="N1" s="10"/>
      <c r="O1" s="11"/>
      <c r="P1" s="65" t="s">
        <v>107</v>
      </c>
      <c r="Q1" s="66"/>
      <c r="R1" s="66"/>
    </row>
    <row r="2" spans="1:21" ht="13.9" customHeight="1" thickBot="1">
      <c r="A2" s="8"/>
      <c r="B2" s="164"/>
      <c r="C2" s="164"/>
      <c r="D2" s="164"/>
      <c r="E2" s="164"/>
      <c r="F2" s="164"/>
      <c r="G2" s="164"/>
      <c r="H2" s="164"/>
      <c r="I2" s="164"/>
      <c r="J2" s="164"/>
      <c r="K2" s="164"/>
      <c r="L2" s="164"/>
      <c r="M2" s="9"/>
      <c r="N2" s="10"/>
      <c r="O2" s="11"/>
      <c r="P2" s="61">
        <f>+H3</f>
        <v>0</v>
      </c>
      <c r="Q2" s="89" t="s">
        <v>170</v>
      </c>
      <c r="R2" s="89"/>
      <c r="S2" s="15"/>
    </row>
    <row r="3" spans="1:21" ht="15" thickBot="1">
      <c r="A3" s="8"/>
      <c r="B3" s="8"/>
      <c r="C3" s="8"/>
      <c r="D3" s="8"/>
      <c r="E3" s="8"/>
      <c r="F3" s="12" t="s">
        <v>54</v>
      </c>
      <c r="G3" s="13"/>
      <c r="H3" s="14"/>
      <c r="I3" s="8"/>
      <c r="J3" s="8"/>
      <c r="K3" s="168"/>
      <c r="L3" s="168"/>
      <c r="M3" s="9"/>
      <c r="N3" s="10"/>
      <c r="O3" s="11"/>
      <c r="P3" s="61"/>
      <c r="Q3" s="89"/>
      <c r="R3" s="89"/>
      <c r="S3" s="15"/>
    </row>
    <row r="4" spans="1:21" ht="16.149999999999999" customHeight="1">
      <c r="A4" s="8"/>
      <c r="B4" s="8"/>
      <c r="C4" s="94" t="str">
        <f>IF(ISBLANK(D13)=TRUE, " ",  CONCATENATE("この投稿票のファイル名を T_031", J14,L14, "(", D13, ")　としてください"))</f>
        <v xml:space="preserve"> </v>
      </c>
      <c r="D4" s="18"/>
      <c r="E4" s="18"/>
      <c r="F4" s="18"/>
      <c r="G4" s="18"/>
      <c r="H4" s="18"/>
      <c r="I4" s="18"/>
      <c r="J4" s="163"/>
      <c r="K4" s="168"/>
      <c r="L4" s="168"/>
      <c r="M4" s="16"/>
      <c r="N4" s="10"/>
      <c r="O4" s="11"/>
      <c r="P4" s="61"/>
      <c r="Q4" s="89"/>
      <c r="R4" s="89"/>
      <c r="S4" s="15"/>
    </row>
    <row r="5" spans="1:21" ht="16.149999999999999" customHeight="1">
      <c r="A5" s="8"/>
      <c r="B5" s="8"/>
      <c r="C5" s="169" t="str">
        <f>IF(ISBLANK(D13)=TRUE,"",CONCATENATE("Name this submission form file as 'T_031",J14,L14,"(",D13,")'　"))</f>
        <v/>
      </c>
      <c r="D5" s="169"/>
      <c r="E5" s="169"/>
      <c r="F5" s="169"/>
      <c r="G5" s="169"/>
      <c r="H5" s="169"/>
      <c r="I5" s="169"/>
      <c r="J5" s="169"/>
      <c r="K5" s="169"/>
      <c r="L5" s="169"/>
      <c r="M5" s="9"/>
      <c r="N5" s="10"/>
      <c r="O5" s="11"/>
      <c r="P5" s="61"/>
      <c r="Q5" s="89"/>
      <c r="R5" s="89"/>
      <c r="S5" s="15"/>
    </row>
    <row r="6" spans="1:21" ht="16.149999999999999" customHeight="1">
      <c r="A6" s="8"/>
      <c r="B6" s="8"/>
      <c r="C6" s="17"/>
      <c r="D6" s="17"/>
      <c r="E6" s="17"/>
      <c r="F6" s="70"/>
      <c r="G6" s="17"/>
      <c r="H6" s="71" t="s">
        <v>109</v>
      </c>
      <c r="I6" s="17"/>
      <c r="J6" s="17"/>
      <c r="K6" s="17"/>
      <c r="L6" s="17"/>
      <c r="M6" s="9"/>
      <c r="N6" s="10"/>
      <c r="O6" s="11"/>
      <c r="P6" s="61"/>
      <c r="Q6" s="89"/>
      <c r="R6" s="89"/>
      <c r="S6" s="15"/>
    </row>
    <row r="7" spans="1:21" ht="16.149999999999999" customHeight="1" thickBot="1">
      <c r="A7" s="8"/>
      <c r="B7" s="8"/>
      <c r="C7" s="17"/>
      <c r="D7" s="17"/>
      <c r="E7" s="17"/>
      <c r="F7" s="17"/>
      <c r="G7" s="17"/>
      <c r="H7" s="17"/>
      <c r="I7" s="17"/>
      <c r="J7" s="17"/>
      <c r="K7" s="17"/>
      <c r="L7" s="17"/>
      <c r="M7" s="9"/>
      <c r="N7" s="10"/>
      <c r="O7" s="11"/>
      <c r="P7" s="61"/>
      <c r="Q7" s="89"/>
      <c r="R7" s="89"/>
      <c r="S7" s="15"/>
    </row>
    <row r="8" spans="1:21" ht="16.149999999999999" customHeight="1" thickBot="1">
      <c r="A8" s="8"/>
      <c r="B8" s="278" t="s">
        <v>55</v>
      </c>
      <c r="C8" s="284"/>
      <c r="D8" s="285"/>
      <c r="E8" s="74"/>
      <c r="F8" s="278" t="s">
        <v>110</v>
      </c>
      <c r="G8" s="279"/>
      <c r="H8" s="279"/>
      <c r="I8" s="280"/>
      <c r="J8" s="78" t="s">
        <v>111</v>
      </c>
      <c r="K8" s="78"/>
      <c r="L8" s="79"/>
      <c r="M8" s="9"/>
      <c r="N8" s="10"/>
      <c r="O8" s="11"/>
      <c r="P8" s="61"/>
      <c r="Q8" s="89"/>
      <c r="R8" s="89"/>
      <c r="S8" s="15"/>
    </row>
    <row r="9" spans="1:21" ht="16.149999999999999" customHeight="1" thickBot="1">
      <c r="A9" s="8"/>
      <c r="B9" s="286" t="s">
        <v>40</v>
      </c>
      <c r="C9" s="287"/>
      <c r="D9" s="288"/>
      <c r="E9" s="74"/>
      <c r="F9" s="281" t="s">
        <v>169</v>
      </c>
      <c r="G9" s="282"/>
      <c r="H9" s="282"/>
      <c r="I9" s="283"/>
      <c r="J9" s="275">
        <v>1</v>
      </c>
      <c r="K9" s="276"/>
      <c r="L9" s="277"/>
      <c r="M9" s="9"/>
      <c r="N9" s="10"/>
      <c r="O9" s="11"/>
      <c r="P9" s="61" t="str">
        <f>IF(B9="農業経済研究","和","英")</f>
        <v>和</v>
      </c>
      <c r="Q9" s="89"/>
      <c r="R9" s="89"/>
      <c r="S9" s="15"/>
      <c r="T9" s="8" t="s">
        <v>169</v>
      </c>
      <c r="U9" s="8">
        <v>1</v>
      </c>
    </row>
    <row r="10" spans="1:21" ht="16.149999999999999" customHeight="1">
      <c r="A10" s="8"/>
      <c r="B10" s="8"/>
      <c r="C10" s="17"/>
      <c r="D10" s="17"/>
      <c r="E10" s="17"/>
      <c r="F10" s="17"/>
      <c r="G10" s="17"/>
      <c r="H10" s="17"/>
      <c r="I10" s="17"/>
      <c r="J10" s="17"/>
      <c r="K10" s="17"/>
      <c r="L10" s="17"/>
      <c r="M10" s="9"/>
      <c r="N10" s="10"/>
      <c r="O10" s="11"/>
      <c r="P10" s="61"/>
      <c r="Q10" s="89"/>
      <c r="R10" s="89"/>
      <c r="S10" s="15"/>
      <c r="T10" s="8" t="s">
        <v>160</v>
      </c>
      <c r="U10" s="8">
        <v>2</v>
      </c>
    </row>
    <row r="11" spans="1:21" ht="15" thickBot="1">
      <c r="A11" s="8"/>
      <c r="B11" s="8"/>
      <c r="C11" s="8"/>
      <c r="D11" s="8"/>
      <c r="E11" s="8"/>
      <c r="F11" s="8"/>
      <c r="G11" s="8"/>
      <c r="H11" s="8"/>
      <c r="I11" s="8"/>
      <c r="J11" s="8"/>
      <c r="K11" s="8"/>
      <c r="L11" s="18"/>
      <c r="M11" s="9"/>
      <c r="N11" s="10"/>
      <c r="O11" s="11"/>
      <c r="P11" s="61"/>
      <c r="Q11" s="89"/>
      <c r="R11" s="89"/>
      <c r="S11" s="15"/>
      <c r="T11" s="8" t="s">
        <v>161</v>
      </c>
      <c r="U11" s="8">
        <v>3</v>
      </c>
    </row>
    <row r="12" spans="1:21" ht="51" customHeight="1" thickBot="1">
      <c r="A12" s="8"/>
      <c r="B12" s="180" t="s">
        <v>143</v>
      </c>
      <c r="C12" s="181"/>
      <c r="D12" s="181"/>
      <c r="E12" s="181"/>
      <c r="F12" s="181"/>
      <c r="G12" s="181"/>
      <c r="H12" s="181"/>
      <c r="I12" s="181"/>
      <c r="J12" s="181"/>
      <c r="K12" s="181"/>
      <c r="L12" s="182"/>
      <c r="M12" s="9"/>
      <c r="N12" s="10"/>
      <c r="O12" s="19"/>
      <c r="P12" s="61"/>
      <c r="Q12" s="89" t="s">
        <v>171</v>
      </c>
      <c r="R12" s="89"/>
      <c r="S12" s="15"/>
      <c r="T12" s="8" t="s">
        <v>162</v>
      </c>
      <c r="U12" s="8">
        <v>4</v>
      </c>
    </row>
    <row r="13" spans="1:21" ht="16.899999999999999" customHeight="1" thickBot="1">
      <c r="A13" s="8"/>
      <c r="B13" s="183" t="s">
        <v>56</v>
      </c>
      <c r="C13" s="184"/>
      <c r="D13" s="230"/>
      <c r="E13" s="231"/>
      <c r="F13" s="183" t="s">
        <v>57</v>
      </c>
      <c r="G13" s="184"/>
      <c r="H13" s="185" t="s">
        <v>180</v>
      </c>
      <c r="I13" s="185"/>
      <c r="J13" s="185"/>
      <c r="K13" s="185"/>
      <c r="L13" s="186"/>
      <c r="M13" s="9"/>
      <c r="N13" s="68"/>
      <c r="O13" s="68"/>
      <c r="P13" s="61" t="str">
        <f>+H13</f>
        <v>正会員　regular</v>
      </c>
      <c r="Q13" s="89"/>
      <c r="R13" s="90" t="s">
        <v>180</v>
      </c>
      <c r="S13" s="15"/>
      <c r="T13" s="8" t="s">
        <v>163</v>
      </c>
      <c r="U13" s="8">
        <v>5</v>
      </c>
    </row>
    <row r="14" spans="1:21" ht="30" customHeight="1" thickBot="1">
      <c r="A14" s="8"/>
      <c r="B14" s="187"/>
      <c r="C14" s="188"/>
      <c r="D14" s="232"/>
      <c r="E14" s="233"/>
      <c r="F14" s="183" t="s">
        <v>58</v>
      </c>
      <c r="G14" s="184"/>
      <c r="H14" s="161" t="s">
        <v>1</v>
      </c>
      <c r="I14" s="21" t="s">
        <v>2</v>
      </c>
      <c r="J14" s="53"/>
      <c r="K14" s="22" t="s">
        <v>63</v>
      </c>
      <c r="L14" s="45"/>
      <c r="M14" s="9"/>
      <c r="N14" s="68"/>
      <c r="O14" s="68"/>
      <c r="P14" s="61" t="str">
        <f>+H14&amp;"-"&amp;J14&amp;"-"&amp;L14</f>
        <v>031--</v>
      </c>
      <c r="Q14" s="89" t="s">
        <v>172</v>
      </c>
      <c r="R14" s="90" t="s">
        <v>181</v>
      </c>
      <c r="S14" s="15"/>
      <c r="T14" s="8" t="s">
        <v>164</v>
      </c>
      <c r="U14" s="8">
        <v>6</v>
      </c>
    </row>
    <row r="15" spans="1:21" ht="23.25" customHeight="1" thickBot="1">
      <c r="A15" s="8"/>
      <c r="B15" s="183" t="s">
        <v>59</v>
      </c>
      <c r="C15" s="184"/>
      <c r="D15" s="236"/>
      <c r="E15" s="237"/>
      <c r="F15" s="228" t="s">
        <v>60</v>
      </c>
      <c r="G15" s="229"/>
      <c r="H15" s="170"/>
      <c r="I15" s="171"/>
      <c r="J15" s="171"/>
      <c r="K15" s="171"/>
      <c r="L15" s="172"/>
      <c r="M15" s="9"/>
      <c r="N15" s="10"/>
      <c r="O15" s="19"/>
      <c r="P15" s="61">
        <f>+H15</f>
        <v>0</v>
      </c>
      <c r="Q15" s="89" t="s">
        <v>28</v>
      </c>
      <c r="R15" s="90" t="s">
        <v>173</v>
      </c>
      <c r="S15" s="15"/>
      <c r="T15" s="8" t="s">
        <v>165</v>
      </c>
      <c r="U15" s="8">
        <v>7</v>
      </c>
    </row>
    <row r="16" spans="1:21" ht="23.25" customHeight="1" thickBot="1">
      <c r="A16" s="8"/>
      <c r="B16" s="206"/>
      <c r="C16" s="207"/>
      <c r="D16" s="238"/>
      <c r="E16" s="239"/>
      <c r="F16" s="228" t="s">
        <v>61</v>
      </c>
      <c r="G16" s="227"/>
      <c r="H16" s="240"/>
      <c r="I16" s="241"/>
      <c r="J16" s="241"/>
      <c r="K16" s="241"/>
      <c r="L16" s="242"/>
      <c r="M16" s="9"/>
      <c r="N16" s="10"/>
      <c r="O16" s="19"/>
      <c r="P16" s="62">
        <f>+H16</f>
        <v>0</v>
      </c>
      <c r="Q16" s="89" t="s">
        <v>174</v>
      </c>
      <c r="R16" s="89"/>
      <c r="S16" s="15"/>
      <c r="T16" s="8" t="s">
        <v>166</v>
      </c>
      <c r="U16" s="8">
        <v>8</v>
      </c>
    </row>
    <row r="17" spans="1:21" ht="20.25" customHeight="1">
      <c r="A17" s="8"/>
      <c r="B17" s="176" t="s">
        <v>158</v>
      </c>
      <c r="C17" s="177"/>
      <c r="D17" s="23" t="s">
        <v>62</v>
      </c>
      <c r="E17" s="244"/>
      <c r="F17" s="215"/>
      <c r="G17" s="215"/>
      <c r="H17" s="215"/>
      <c r="I17" s="215"/>
      <c r="J17" s="216"/>
      <c r="K17" s="202" t="s">
        <v>122</v>
      </c>
      <c r="L17" s="203"/>
      <c r="M17" s="9"/>
      <c r="N17" s="10"/>
      <c r="O17" s="19"/>
      <c r="P17" s="61" t="str">
        <f>+K18</f>
        <v>所属先 Office</v>
      </c>
      <c r="Q17" s="89" t="s">
        <v>175</v>
      </c>
      <c r="R17" s="89"/>
      <c r="S17" s="15"/>
      <c r="T17" s="8" t="s">
        <v>167</v>
      </c>
      <c r="U17" s="8">
        <v>9</v>
      </c>
    </row>
    <row r="18" spans="1:21" ht="37.5" customHeight="1" thickBot="1">
      <c r="A18" s="8"/>
      <c r="B18" s="178"/>
      <c r="C18" s="179"/>
      <c r="D18" s="87" t="s">
        <v>151</v>
      </c>
      <c r="E18" s="243"/>
      <c r="F18" s="212"/>
      <c r="G18" s="212"/>
      <c r="H18" s="212"/>
      <c r="I18" s="212"/>
      <c r="J18" s="213"/>
      <c r="K18" s="210" t="s">
        <v>183</v>
      </c>
      <c r="L18" s="201"/>
      <c r="M18" s="9"/>
      <c r="N18" s="10"/>
      <c r="O18" s="19"/>
      <c r="P18" s="61">
        <f>+E18</f>
        <v>0</v>
      </c>
      <c r="Q18" s="89" t="s">
        <v>176</v>
      </c>
      <c r="R18" s="89"/>
      <c r="S18" s="15"/>
      <c r="T18" s="8" t="s">
        <v>168</v>
      </c>
      <c r="U18" s="8">
        <v>10</v>
      </c>
    </row>
    <row r="19" spans="1:21" ht="14.45" customHeight="1" thickBot="1">
      <c r="A19" s="8"/>
      <c r="B19" s="8"/>
      <c r="C19" s="8"/>
      <c r="D19" s="24"/>
      <c r="E19" s="24"/>
      <c r="F19" s="24"/>
      <c r="G19" s="24"/>
      <c r="H19" s="25"/>
      <c r="I19" s="8"/>
      <c r="J19" s="8"/>
      <c r="K19" s="8"/>
      <c r="L19" s="8"/>
      <c r="M19" s="9"/>
      <c r="N19" s="69"/>
      <c r="O19" s="11"/>
      <c r="P19" s="62">
        <f>+E17</f>
        <v>0</v>
      </c>
      <c r="Q19" s="89" t="s">
        <v>177</v>
      </c>
      <c r="R19" s="89"/>
      <c r="S19" s="15"/>
      <c r="U19" s="8">
        <v>11</v>
      </c>
    </row>
    <row r="20" spans="1:21" ht="31.15" customHeight="1" thickBot="1">
      <c r="A20" s="8"/>
      <c r="B20" s="180" t="s">
        <v>144</v>
      </c>
      <c r="C20" s="181"/>
      <c r="D20" s="181"/>
      <c r="E20" s="181"/>
      <c r="F20" s="181"/>
      <c r="G20" s="181"/>
      <c r="H20" s="181"/>
      <c r="I20" s="181"/>
      <c r="J20" s="181"/>
      <c r="K20" s="181"/>
      <c r="L20" s="182"/>
      <c r="M20" s="9"/>
      <c r="N20" s="10"/>
      <c r="O20" s="11"/>
      <c r="P20" s="61"/>
      <c r="Q20" s="89" t="s">
        <v>178</v>
      </c>
      <c r="R20" s="89"/>
      <c r="S20" s="15"/>
      <c r="U20" s="8">
        <v>12</v>
      </c>
    </row>
    <row r="21" spans="1:21" ht="27" customHeight="1" thickBot="1">
      <c r="A21" s="8"/>
      <c r="B21" s="225"/>
      <c r="C21" s="226"/>
      <c r="D21" s="226"/>
      <c r="E21" s="226"/>
      <c r="F21" s="226"/>
      <c r="G21" s="226"/>
      <c r="H21" s="226"/>
      <c r="I21" s="226"/>
      <c r="J21" s="226"/>
      <c r="K21" s="226"/>
      <c r="L21" s="227"/>
      <c r="M21" s="9"/>
      <c r="N21" s="10"/>
      <c r="O21" s="11"/>
      <c r="P21" s="61" t="b">
        <v>0</v>
      </c>
      <c r="Q21" s="89" t="s">
        <v>179</v>
      </c>
      <c r="R21" s="89"/>
      <c r="S21" s="15"/>
    </row>
    <row r="22" spans="1:21" ht="16.899999999999999" customHeight="1" thickBot="1">
      <c r="A22" s="8"/>
      <c r="B22" s="183" t="s">
        <v>56</v>
      </c>
      <c r="C22" s="184"/>
      <c r="D22" s="208"/>
      <c r="E22" s="209"/>
      <c r="F22" s="221" t="s">
        <v>57</v>
      </c>
      <c r="G22" s="188"/>
      <c r="H22" s="222" t="s">
        <v>4</v>
      </c>
      <c r="I22" s="223"/>
      <c r="J22" s="223"/>
      <c r="K22" s="223"/>
      <c r="L22" s="224"/>
      <c r="M22" s="9"/>
      <c r="N22" s="234" t="str">
        <f>IF(H22=R14,"学生会員は単年度資格です。2018年度に更新してください。
Student membership has a single year status. 
Please renew your status before the meeting.", "")</f>
        <v/>
      </c>
      <c r="O22" s="234"/>
      <c r="P22" s="61"/>
      <c r="Q22" s="63"/>
      <c r="R22" s="63"/>
    </row>
    <row r="23" spans="1:21" ht="30" customHeight="1" thickBot="1">
      <c r="A23" s="8"/>
      <c r="B23" s="187"/>
      <c r="C23" s="188"/>
      <c r="D23" s="220"/>
      <c r="E23" s="168"/>
      <c r="F23" s="183" t="s">
        <v>58</v>
      </c>
      <c r="G23" s="184"/>
      <c r="H23" s="162" t="s">
        <v>1</v>
      </c>
      <c r="I23" s="21" t="s">
        <v>2</v>
      </c>
      <c r="J23" s="54"/>
      <c r="K23" s="22" t="s">
        <v>63</v>
      </c>
      <c r="L23" s="55"/>
      <c r="M23" s="9"/>
      <c r="N23" s="234"/>
      <c r="O23" s="234"/>
      <c r="P23" s="61" t="str">
        <f>+H23&amp;"-"&amp;J23&amp;"-"&amp;L23</f>
        <v>031--</v>
      </c>
      <c r="Q23" s="63"/>
      <c r="R23" s="63"/>
    </row>
    <row r="24" spans="1:21" ht="23.25" customHeight="1" thickBot="1">
      <c r="A24" s="8"/>
      <c r="B24" s="183" t="s">
        <v>59</v>
      </c>
      <c r="C24" s="184"/>
      <c r="D24" s="208"/>
      <c r="E24" s="209"/>
      <c r="F24" s="183" t="s">
        <v>60</v>
      </c>
      <c r="G24" s="184"/>
      <c r="H24" s="194"/>
      <c r="I24" s="195"/>
      <c r="J24" s="195"/>
      <c r="K24" s="195"/>
      <c r="L24" s="196"/>
      <c r="M24" s="9"/>
      <c r="N24" s="10"/>
      <c r="O24" s="11"/>
      <c r="P24" s="61"/>
      <c r="Q24" s="63"/>
      <c r="R24" s="63"/>
      <c r="T24" s="8" t="s">
        <v>182</v>
      </c>
    </row>
    <row r="25" spans="1:21" ht="23.25" customHeight="1" thickBot="1">
      <c r="A25" s="8"/>
      <c r="B25" s="206"/>
      <c r="C25" s="207"/>
      <c r="D25" s="210"/>
      <c r="E25" s="201"/>
      <c r="F25" s="228" t="s">
        <v>64</v>
      </c>
      <c r="G25" s="227"/>
      <c r="H25" s="199"/>
      <c r="I25" s="200"/>
      <c r="J25" s="200"/>
      <c r="K25" s="200"/>
      <c r="L25" s="201"/>
      <c r="M25" s="9"/>
      <c r="N25" s="10"/>
      <c r="O25" s="11"/>
      <c r="P25" s="61">
        <f>+H25</f>
        <v>0</v>
      </c>
      <c r="Q25" s="63"/>
      <c r="R25" s="63"/>
      <c r="T25" s="8" t="s">
        <v>183</v>
      </c>
    </row>
    <row r="26" spans="1:21" ht="18" customHeight="1">
      <c r="A26" s="8"/>
      <c r="B26" s="176" t="s">
        <v>158</v>
      </c>
      <c r="C26" s="177"/>
      <c r="D26" s="27" t="s">
        <v>62</v>
      </c>
      <c r="E26" s="214"/>
      <c r="F26" s="215"/>
      <c r="G26" s="215"/>
      <c r="H26" s="215"/>
      <c r="I26" s="215"/>
      <c r="J26" s="216"/>
      <c r="K26" s="202" t="s">
        <v>122</v>
      </c>
      <c r="L26" s="203"/>
      <c r="M26" s="9"/>
      <c r="N26" s="10"/>
      <c r="O26" s="11"/>
      <c r="P26" s="61"/>
      <c r="Q26" s="63"/>
      <c r="R26" s="63"/>
    </row>
    <row r="27" spans="1:21" ht="37.5" customHeight="1" thickBot="1">
      <c r="A27" s="8"/>
      <c r="B27" s="178"/>
      <c r="C27" s="179"/>
      <c r="D27" s="88" t="s">
        <v>151</v>
      </c>
      <c r="E27" s="211"/>
      <c r="F27" s="212"/>
      <c r="G27" s="212"/>
      <c r="H27" s="212"/>
      <c r="I27" s="212"/>
      <c r="J27" s="213"/>
      <c r="K27" s="204" t="s">
        <v>121</v>
      </c>
      <c r="L27" s="205"/>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f>+E26</f>
        <v>0</v>
      </c>
      <c r="Q28" s="63"/>
      <c r="R28" s="63"/>
    </row>
    <row r="29" spans="1:21" ht="27" customHeight="1" thickBot="1">
      <c r="A29" s="8"/>
      <c r="B29" s="248" t="s">
        <v>127</v>
      </c>
      <c r="C29" s="249"/>
      <c r="D29" s="249"/>
      <c r="E29" s="249"/>
      <c r="F29" s="249"/>
      <c r="G29" s="249"/>
      <c r="H29" s="249"/>
      <c r="I29" s="249"/>
      <c r="J29" s="249"/>
      <c r="K29" s="249"/>
      <c r="L29" s="250"/>
      <c r="M29" s="9"/>
      <c r="N29" s="73"/>
      <c r="O29" s="11"/>
      <c r="P29" s="61">
        <f>+E27</f>
        <v>0</v>
      </c>
      <c r="Q29" s="63"/>
      <c r="R29" s="63"/>
    </row>
    <row r="30" spans="1:21" ht="51.75" customHeight="1" thickBot="1">
      <c r="A30" s="8"/>
      <c r="B30" s="251"/>
      <c r="C30" s="252"/>
      <c r="D30" s="252"/>
      <c r="E30" s="252"/>
      <c r="F30" s="252"/>
      <c r="G30" s="252"/>
      <c r="H30" s="252"/>
      <c r="I30" s="252"/>
      <c r="J30" s="252"/>
      <c r="K30" s="252"/>
      <c r="L30" s="253"/>
      <c r="M30" s="9"/>
      <c r="N30" s="10"/>
      <c r="O30" s="11"/>
      <c r="P30" s="61">
        <f>+B30</f>
        <v>0</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45" t="s">
        <v>141</v>
      </c>
      <c r="C32" s="246"/>
      <c r="D32" s="246"/>
      <c r="E32" s="246"/>
      <c r="F32" s="246"/>
      <c r="G32" s="246"/>
      <c r="H32" s="246"/>
      <c r="I32" s="246"/>
      <c r="J32" s="246"/>
      <c r="K32" s="246"/>
      <c r="L32" s="247"/>
      <c r="M32" s="9"/>
      <c r="N32" s="10"/>
      <c r="O32" s="11"/>
      <c r="P32" s="61"/>
      <c r="Q32" s="63"/>
      <c r="R32" s="63"/>
    </row>
    <row r="33" spans="1:20" ht="48.6" customHeight="1">
      <c r="A33" s="8"/>
      <c r="B33" s="47"/>
      <c r="C33" s="48" t="s">
        <v>93</v>
      </c>
      <c r="D33" s="263" t="s">
        <v>65</v>
      </c>
      <c r="E33" s="174"/>
      <c r="F33" s="174"/>
      <c r="G33" s="173" t="s">
        <v>59</v>
      </c>
      <c r="H33" s="174"/>
      <c r="I33" s="174"/>
      <c r="J33" s="174"/>
      <c r="K33" s="174"/>
      <c r="L33" s="175"/>
      <c r="M33" s="9"/>
      <c r="N33" s="10"/>
      <c r="O33" s="11"/>
      <c r="P33" s="61"/>
      <c r="Q33" s="63"/>
      <c r="R33" s="63"/>
    </row>
    <row r="34" spans="1:20" ht="27" customHeight="1">
      <c r="A34" s="8"/>
      <c r="B34" s="30">
        <v>1</v>
      </c>
      <c r="C34" s="82" t="s">
        <v>7</v>
      </c>
      <c r="D34" s="198" t="str">
        <f>IF(ISBLANK(D13)=TRUE, "", D13)</f>
        <v/>
      </c>
      <c r="E34" s="198"/>
      <c r="F34" s="198"/>
      <c r="G34" s="166" t="str">
        <f>IF(ISBLANK(D15)=TRUE, "", D15)</f>
        <v/>
      </c>
      <c r="H34" s="166"/>
      <c r="I34" s="166"/>
      <c r="J34" s="166"/>
      <c r="K34" s="166"/>
      <c r="L34" s="167"/>
      <c r="M34" s="15" t="s">
        <v>66</v>
      </c>
      <c r="N34" s="10"/>
      <c r="O34" s="11"/>
      <c r="P34" s="61"/>
      <c r="Q34" s="63"/>
      <c r="R34" s="63"/>
    </row>
    <row r="35" spans="1:20" ht="27" customHeight="1">
      <c r="A35" s="8"/>
      <c r="B35" s="30">
        <v>2</v>
      </c>
      <c r="C35" s="82"/>
      <c r="D35" s="197"/>
      <c r="E35" s="198"/>
      <c r="F35" s="198"/>
      <c r="G35" s="165"/>
      <c r="H35" s="166"/>
      <c r="I35" s="166"/>
      <c r="J35" s="166"/>
      <c r="K35" s="166"/>
      <c r="L35" s="167"/>
      <c r="M35" s="75"/>
      <c r="N35" s="10"/>
      <c r="O35" s="11"/>
      <c r="P35" s="61"/>
      <c r="Q35" s="63"/>
      <c r="R35" s="63"/>
    </row>
    <row r="36" spans="1:20" ht="27" customHeight="1">
      <c r="A36" s="8"/>
      <c r="B36" s="30">
        <v>3</v>
      </c>
      <c r="C36" s="72"/>
      <c r="D36" s="197"/>
      <c r="E36" s="198"/>
      <c r="F36" s="198"/>
      <c r="G36" s="165"/>
      <c r="H36" s="166"/>
      <c r="I36" s="166"/>
      <c r="J36" s="166"/>
      <c r="K36" s="166"/>
      <c r="L36" s="167"/>
      <c r="M36" s="9"/>
      <c r="N36" s="10"/>
      <c r="O36" s="11"/>
      <c r="P36" s="61"/>
      <c r="Q36" s="63"/>
      <c r="R36" s="63"/>
    </row>
    <row r="37" spans="1:20" ht="27" customHeight="1">
      <c r="A37" s="8"/>
      <c r="B37" s="30">
        <v>4</v>
      </c>
      <c r="C37" s="82"/>
      <c r="D37" s="197"/>
      <c r="E37" s="198"/>
      <c r="F37" s="198"/>
      <c r="G37" s="165"/>
      <c r="H37" s="166"/>
      <c r="I37" s="166"/>
      <c r="J37" s="166"/>
      <c r="K37" s="166"/>
      <c r="L37" s="167"/>
      <c r="M37" s="9"/>
      <c r="N37" s="10"/>
      <c r="O37" s="11"/>
      <c r="P37" s="61"/>
      <c r="Q37" s="63"/>
      <c r="R37" s="63"/>
    </row>
    <row r="38" spans="1:20" ht="33" customHeight="1">
      <c r="A38" s="8"/>
      <c r="B38" s="30">
        <v>5</v>
      </c>
      <c r="C38" s="82"/>
      <c r="D38" s="197"/>
      <c r="E38" s="198"/>
      <c r="F38" s="198"/>
      <c r="G38" s="165"/>
      <c r="H38" s="166"/>
      <c r="I38" s="166"/>
      <c r="J38" s="166"/>
      <c r="K38" s="166"/>
      <c r="L38" s="167"/>
      <c r="M38" s="9"/>
      <c r="N38" s="10"/>
      <c r="O38" s="11"/>
      <c r="P38" s="61"/>
      <c r="Q38" s="63"/>
      <c r="R38" s="63"/>
    </row>
    <row r="39" spans="1:20" ht="33" customHeight="1">
      <c r="A39" s="8"/>
      <c r="B39" s="30">
        <v>6</v>
      </c>
      <c r="C39" s="82"/>
      <c r="D39" s="197"/>
      <c r="E39" s="198"/>
      <c r="F39" s="198"/>
      <c r="G39" s="165"/>
      <c r="H39" s="166"/>
      <c r="I39" s="166"/>
      <c r="J39" s="166"/>
      <c r="K39" s="166"/>
      <c r="L39" s="167"/>
      <c r="M39" s="9"/>
      <c r="N39" s="10"/>
      <c r="O39" s="11"/>
      <c r="P39" s="61"/>
      <c r="Q39" s="63"/>
      <c r="R39" s="63"/>
    </row>
    <row r="40" spans="1:20" ht="33" customHeight="1">
      <c r="A40" s="8"/>
      <c r="B40" s="30">
        <v>7</v>
      </c>
      <c r="C40" s="82"/>
      <c r="D40" s="197"/>
      <c r="E40" s="198"/>
      <c r="F40" s="198"/>
      <c r="G40" s="165"/>
      <c r="H40" s="166"/>
      <c r="I40" s="166"/>
      <c r="J40" s="166"/>
      <c r="K40" s="166"/>
      <c r="L40" s="167"/>
      <c r="M40" s="9"/>
      <c r="N40" s="10"/>
      <c r="O40" s="11"/>
      <c r="P40" s="61"/>
      <c r="Q40" s="63"/>
      <c r="R40" s="63"/>
    </row>
    <row r="41" spans="1:20" ht="33" customHeight="1" thickBot="1">
      <c r="A41" s="8"/>
      <c r="B41" s="31">
        <v>8</v>
      </c>
      <c r="C41" s="67"/>
      <c r="D41" s="197"/>
      <c r="E41" s="198"/>
      <c r="F41" s="198"/>
      <c r="G41" s="165"/>
      <c r="H41" s="166"/>
      <c r="I41" s="166"/>
      <c r="J41" s="166"/>
      <c r="K41" s="166"/>
      <c r="L41" s="167"/>
      <c r="M41" s="9"/>
      <c r="N41" s="10"/>
      <c r="O41" s="11"/>
      <c r="P41" s="61"/>
      <c r="Q41" s="63"/>
      <c r="R41" s="63"/>
    </row>
    <row r="42" spans="1:20" ht="33" customHeight="1">
      <c r="A42" s="8"/>
      <c r="B42" s="8"/>
      <c r="C42" s="235" t="str">
        <f>IF(COUNTA(C34:C41)=0,"↑コレスポンディング・オーサーに'*'をつけてください。Put '*' for the corresponding author.","")</f>
        <v/>
      </c>
      <c r="D42" s="235"/>
      <c r="E42" s="235"/>
      <c r="F42" s="235"/>
      <c r="G42" s="235"/>
      <c r="H42" s="235"/>
      <c r="I42" s="235"/>
      <c r="J42" s="235"/>
      <c r="K42" s="235"/>
      <c r="L42" s="235"/>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c r="T43" s="8"/>
    </row>
    <row r="44" spans="1:20" ht="13.15" customHeight="1">
      <c r="A44" s="8"/>
      <c r="B44" s="32" t="s">
        <v>128</v>
      </c>
      <c r="C44" s="33"/>
      <c r="D44" s="264">
        <v>6</v>
      </c>
      <c r="E44" s="34" t="s">
        <v>67</v>
      </c>
      <c r="F44" s="35"/>
      <c r="G44" s="189"/>
      <c r="H44" s="189"/>
      <c r="I44" s="189"/>
      <c r="J44" s="189"/>
      <c r="K44" s="193"/>
      <c r="L44" s="36"/>
      <c r="M44" s="9"/>
      <c r="N44" s="10"/>
      <c r="O44" s="11"/>
      <c r="P44" s="61">
        <f>+D44</f>
        <v>6</v>
      </c>
      <c r="Q44" s="63" t="s">
        <v>11</v>
      </c>
      <c r="R44" s="63"/>
      <c r="T44" s="8">
        <v>4</v>
      </c>
    </row>
    <row r="45" spans="1:20" ht="15" thickBot="1">
      <c r="A45" s="8"/>
      <c r="B45" s="37" t="s">
        <v>9</v>
      </c>
      <c r="C45" s="38"/>
      <c r="D45" s="265"/>
      <c r="E45" s="39" t="s">
        <v>10</v>
      </c>
      <c r="F45" s="35"/>
      <c r="G45" s="189"/>
      <c r="H45" s="189"/>
      <c r="I45" s="189"/>
      <c r="J45" s="189"/>
      <c r="K45" s="193"/>
      <c r="L45" s="36"/>
      <c r="M45" s="9"/>
      <c r="N45" s="10"/>
      <c r="O45" s="11"/>
      <c r="P45" s="61"/>
      <c r="Q45" s="63"/>
      <c r="R45" s="63"/>
      <c r="T45" s="8">
        <v>5</v>
      </c>
    </row>
    <row r="46" spans="1:20" ht="14.25" customHeight="1">
      <c r="A46" s="8"/>
      <c r="B46" s="40"/>
      <c r="C46" s="8"/>
      <c r="D46" s="41"/>
      <c r="E46" s="41"/>
      <c r="F46" s="28"/>
      <c r="G46" s="28"/>
      <c r="H46" s="28"/>
      <c r="I46" s="28"/>
      <c r="J46" s="28"/>
      <c r="K46" s="28"/>
      <c r="L46" s="28"/>
      <c r="M46" s="9"/>
      <c r="N46" s="10"/>
      <c r="O46" s="11"/>
      <c r="P46" s="61"/>
      <c r="Q46" s="63"/>
      <c r="R46" s="63"/>
      <c r="T46" s="8">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c r="B51" s="40"/>
      <c r="C51" s="86" t="s">
        <v>145</v>
      </c>
      <c r="D51" s="41"/>
      <c r="E51" s="41"/>
      <c r="F51" s="28"/>
      <c r="G51" s="28"/>
      <c r="H51" s="28"/>
      <c r="I51" s="28"/>
      <c r="J51" s="28"/>
      <c r="K51" s="28"/>
      <c r="L51" s="28"/>
      <c r="M51" s="9"/>
      <c r="N51" s="10"/>
      <c r="O51" s="11"/>
      <c r="P51" s="61" t="b">
        <v>0</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0</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0</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0</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17"/>
      <c r="F67" s="218"/>
      <c r="G67" s="219"/>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17"/>
      <c r="F70" s="218"/>
      <c r="G70" s="219"/>
      <c r="H70" s="28"/>
      <c r="I70" s="28"/>
      <c r="J70" s="28"/>
      <c r="K70" s="28"/>
      <c r="L70" s="28"/>
      <c r="M70" s="9"/>
      <c r="N70" s="10"/>
      <c r="O70" s="11"/>
      <c r="P70" s="61">
        <f>+E70</f>
        <v>0</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266" t="s">
        <v>186</v>
      </c>
      <c r="C77" s="255"/>
      <c r="D77" s="255"/>
      <c r="E77" s="255"/>
      <c r="F77" s="255"/>
      <c r="G77" s="255"/>
      <c r="H77" s="255"/>
      <c r="I77" s="255"/>
      <c r="J77" s="255"/>
      <c r="K77" s="255"/>
      <c r="L77" s="256"/>
      <c r="M77" s="9"/>
      <c r="N77" s="10"/>
      <c r="O77" s="11"/>
      <c r="P77" s="61" t="str">
        <f>+B77</f>
        <v>付記の記述　</v>
      </c>
      <c r="Q77" s="63"/>
      <c r="R77" s="63"/>
    </row>
    <row r="78" spans="1:18" ht="14.25" customHeight="1">
      <c r="A78" s="8"/>
      <c r="B78" s="257"/>
      <c r="C78" s="258"/>
      <c r="D78" s="258"/>
      <c r="E78" s="258"/>
      <c r="F78" s="258"/>
      <c r="G78" s="258"/>
      <c r="H78" s="258"/>
      <c r="I78" s="258"/>
      <c r="J78" s="258"/>
      <c r="K78" s="258"/>
      <c r="L78" s="259"/>
      <c r="M78" s="9"/>
      <c r="N78" s="10"/>
      <c r="O78" s="11"/>
      <c r="P78" s="61"/>
      <c r="Q78" s="63"/>
      <c r="R78" s="63"/>
    </row>
    <row r="79" spans="1:18" ht="14.25" customHeight="1">
      <c r="A79" s="8"/>
      <c r="B79" s="257"/>
      <c r="C79" s="258"/>
      <c r="D79" s="258"/>
      <c r="E79" s="258"/>
      <c r="F79" s="258"/>
      <c r="G79" s="258"/>
      <c r="H79" s="258"/>
      <c r="I79" s="258"/>
      <c r="J79" s="258"/>
      <c r="K79" s="258"/>
      <c r="L79" s="259"/>
      <c r="M79" s="9"/>
      <c r="N79" s="10"/>
      <c r="O79" s="11"/>
      <c r="P79" s="61"/>
      <c r="Q79" s="63"/>
      <c r="R79" s="63"/>
    </row>
    <row r="80" spans="1:18" ht="14.25" customHeight="1" thickBot="1">
      <c r="A80" s="8"/>
      <c r="B80" s="260"/>
      <c r="C80" s="261"/>
      <c r="D80" s="261"/>
      <c r="E80" s="261"/>
      <c r="F80" s="261"/>
      <c r="G80" s="261"/>
      <c r="H80" s="261"/>
      <c r="I80" s="261"/>
      <c r="J80" s="261"/>
      <c r="K80" s="261"/>
      <c r="L80" s="262"/>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184</v>
      </c>
      <c r="D83" s="41"/>
      <c r="E83" s="41"/>
      <c r="F83" s="28"/>
      <c r="G83" s="28"/>
      <c r="H83" s="28"/>
      <c r="I83" s="28"/>
      <c r="J83" s="28"/>
      <c r="K83" s="28"/>
      <c r="L83" s="28"/>
      <c r="M83" s="9"/>
      <c r="N83" s="10"/>
      <c r="O83" s="11"/>
      <c r="P83" s="61" t="b">
        <v>0</v>
      </c>
      <c r="Q83" s="63" t="s">
        <v>19</v>
      </c>
      <c r="R83" s="63"/>
    </row>
    <row r="84" spans="1:18" ht="14.25" customHeight="1">
      <c r="A84" s="8"/>
      <c r="B84" s="43"/>
      <c r="C84" s="8" t="s">
        <v>185</v>
      </c>
      <c r="D84" s="41"/>
      <c r="E84" s="41"/>
      <c r="F84" s="28"/>
      <c r="G84" s="28"/>
      <c r="H84" s="28"/>
      <c r="I84" s="28"/>
      <c r="J84" s="28"/>
      <c r="K84" s="28"/>
      <c r="L84" s="28"/>
      <c r="M84" s="9"/>
      <c r="N84" s="10"/>
      <c r="O84" s="11"/>
      <c r="P84" s="61" t="b">
        <v>0</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267"/>
      <c r="D86" s="268"/>
      <c r="E86" s="268"/>
      <c r="F86" s="268"/>
      <c r="G86" s="268"/>
      <c r="H86" s="268"/>
      <c r="I86" s="268"/>
      <c r="J86" s="268"/>
      <c r="K86" s="268"/>
      <c r="L86" s="269"/>
      <c r="M86" s="9"/>
      <c r="N86" s="10"/>
      <c r="O86" s="11"/>
      <c r="P86" s="61">
        <f>+C86</f>
        <v>0</v>
      </c>
      <c r="Q86" s="63" t="s">
        <v>25</v>
      </c>
      <c r="R86" s="63"/>
    </row>
    <row r="87" spans="1:18" ht="14.25" customHeight="1" thickBot="1">
      <c r="A87" s="8"/>
      <c r="B87" s="43"/>
      <c r="C87" s="270"/>
      <c r="D87" s="271"/>
      <c r="E87" s="271"/>
      <c r="F87" s="271"/>
      <c r="G87" s="271"/>
      <c r="H87" s="271"/>
      <c r="I87" s="271"/>
      <c r="J87" s="271"/>
      <c r="K87" s="271"/>
      <c r="L87" s="272"/>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73" t="s">
        <v>142</v>
      </c>
      <c r="C89" s="274"/>
      <c r="D89" s="274"/>
      <c r="E89" s="274"/>
      <c r="F89" s="274"/>
      <c r="G89" s="274"/>
      <c r="H89" s="274"/>
      <c r="I89" s="274"/>
      <c r="J89" s="274"/>
      <c r="K89" s="274"/>
      <c r="L89" s="274"/>
      <c r="M89" s="9"/>
      <c r="N89" s="10"/>
      <c r="O89" s="11"/>
      <c r="P89" s="61"/>
      <c r="Q89" s="63"/>
      <c r="R89" s="63"/>
    </row>
    <row r="90" spans="1:18" ht="14.25" customHeight="1">
      <c r="A90" s="8"/>
      <c r="B90" s="274"/>
      <c r="C90" s="274"/>
      <c r="D90" s="274"/>
      <c r="E90" s="274"/>
      <c r="F90" s="274"/>
      <c r="G90" s="274"/>
      <c r="H90" s="274"/>
      <c r="I90" s="274"/>
      <c r="J90" s="274"/>
      <c r="K90" s="274"/>
      <c r="L90" s="274"/>
      <c r="M90" s="9"/>
      <c r="N90" s="10"/>
      <c r="O90" s="11"/>
      <c r="P90" s="61"/>
      <c r="Q90" s="63"/>
      <c r="R90" s="63"/>
    </row>
    <row r="91" spans="1:18" ht="7.5" customHeight="1">
      <c r="A91" s="8"/>
      <c r="B91" s="44"/>
      <c r="C91" s="44"/>
      <c r="D91" s="44"/>
      <c r="E91" s="44"/>
      <c r="F91" s="44"/>
      <c r="G91" s="44"/>
      <c r="H91" s="44"/>
      <c r="I91" s="44"/>
      <c r="J91" s="44"/>
      <c r="K91" s="44"/>
      <c r="L91" s="44"/>
      <c r="M91" s="9"/>
      <c r="N91" s="10"/>
      <c r="O91" s="11"/>
      <c r="P91" s="61"/>
      <c r="Q91" s="63"/>
      <c r="R91" s="63"/>
    </row>
    <row r="92" spans="1:18" ht="14.25" customHeight="1">
      <c r="A92" s="8"/>
      <c r="B92" s="44"/>
      <c r="C92" s="44" t="s">
        <v>76</v>
      </c>
      <c r="D92" s="44"/>
      <c r="E92" s="44"/>
      <c r="F92" s="44"/>
      <c r="G92" s="44"/>
      <c r="H92" s="44"/>
      <c r="I92" s="44"/>
      <c r="J92" s="44"/>
      <c r="K92" s="44"/>
      <c r="L92" s="44"/>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254"/>
      <c r="D94" s="255"/>
      <c r="E94" s="255"/>
      <c r="F94" s="255"/>
      <c r="G94" s="255"/>
      <c r="H94" s="255"/>
      <c r="I94" s="255"/>
      <c r="J94" s="255"/>
      <c r="K94" s="255"/>
      <c r="L94" s="256"/>
      <c r="M94" s="9"/>
      <c r="N94" s="10"/>
      <c r="O94" s="11"/>
      <c r="P94" s="61">
        <f>+C94</f>
        <v>0</v>
      </c>
      <c r="Q94" s="63"/>
      <c r="R94" s="63"/>
    </row>
    <row r="95" spans="1:18" ht="14.25" customHeight="1">
      <c r="A95" s="8"/>
      <c r="B95" s="43"/>
      <c r="C95" s="257"/>
      <c r="D95" s="258"/>
      <c r="E95" s="258"/>
      <c r="F95" s="258"/>
      <c r="G95" s="258"/>
      <c r="H95" s="258"/>
      <c r="I95" s="258"/>
      <c r="J95" s="258"/>
      <c r="K95" s="258"/>
      <c r="L95" s="259"/>
      <c r="M95" s="9"/>
      <c r="N95" s="10"/>
      <c r="O95" s="11"/>
      <c r="P95" s="61"/>
      <c r="Q95" s="63"/>
      <c r="R95" s="63"/>
    </row>
    <row r="96" spans="1:18" ht="14.25" customHeight="1">
      <c r="A96" s="8"/>
      <c r="B96" s="43"/>
      <c r="C96" s="257"/>
      <c r="D96" s="258"/>
      <c r="E96" s="258"/>
      <c r="F96" s="258"/>
      <c r="G96" s="258"/>
      <c r="H96" s="258"/>
      <c r="I96" s="258"/>
      <c r="J96" s="258"/>
      <c r="K96" s="258"/>
      <c r="L96" s="259"/>
      <c r="M96" s="9"/>
      <c r="N96" s="10"/>
      <c r="O96" s="11"/>
      <c r="P96" s="61"/>
      <c r="Q96" s="63"/>
      <c r="R96" s="63"/>
    </row>
    <row r="97" spans="1:18" ht="14.25" customHeight="1" thickBot="1">
      <c r="A97" s="8"/>
      <c r="B97" s="43"/>
      <c r="C97" s="260"/>
      <c r="D97" s="261"/>
      <c r="E97" s="261"/>
      <c r="F97" s="261"/>
      <c r="G97" s="261"/>
      <c r="H97" s="261"/>
      <c r="I97" s="261"/>
      <c r="J97" s="261"/>
      <c r="K97" s="261"/>
      <c r="L97" s="262"/>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190" t="s">
        <v>78</v>
      </c>
      <c r="C99" s="191"/>
      <c r="D99" s="191"/>
      <c r="E99" s="191"/>
      <c r="F99" s="191"/>
      <c r="G99" s="191"/>
      <c r="H99" s="191"/>
      <c r="I99" s="191"/>
      <c r="J99" s="191"/>
      <c r="K99" s="191"/>
      <c r="L99" s="191"/>
      <c r="M99" s="9"/>
      <c r="N99" s="10"/>
      <c r="O99" s="11"/>
      <c r="P99" s="61"/>
      <c r="Q99" s="63"/>
      <c r="R99" s="63"/>
    </row>
    <row r="100" spans="1:18" ht="17.25" customHeight="1">
      <c r="A100" s="8"/>
      <c r="B100" s="191"/>
      <c r="C100" s="191"/>
      <c r="D100" s="191"/>
      <c r="E100" s="191"/>
      <c r="F100" s="191"/>
      <c r="G100" s="191"/>
      <c r="H100" s="191"/>
      <c r="I100" s="191"/>
      <c r="J100" s="191"/>
      <c r="K100" s="191"/>
      <c r="L100" s="191"/>
      <c r="M100" s="9"/>
      <c r="N100" s="10"/>
      <c r="O100" s="11"/>
      <c r="P100" s="61"/>
      <c r="Q100" s="63"/>
      <c r="R100" s="63"/>
    </row>
    <row r="101" spans="1:18" ht="14.25" customHeight="1">
      <c r="A101" s="8"/>
      <c r="B101" s="190" t="s">
        <v>24</v>
      </c>
      <c r="C101" s="191"/>
      <c r="D101" s="191"/>
      <c r="E101" s="191"/>
      <c r="F101" s="191"/>
      <c r="G101" s="191"/>
      <c r="H101" s="191"/>
      <c r="I101" s="191"/>
      <c r="J101" s="191"/>
      <c r="K101" s="191"/>
      <c r="L101" s="191"/>
      <c r="M101" s="9"/>
      <c r="N101" s="10"/>
      <c r="O101" s="11"/>
      <c r="P101" s="61"/>
    </row>
    <row r="102" spans="1:18" ht="14.25" customHeight="1">
      <c r="A102" s="8"/>
      <c r="B102" s="191"/>
      <c r="C102" s="191"/>
      <c r="D102" s="191"/>
      <c r="E102" s="191"/>
      <c r="F102" s="191"/>
      <c r="G102" s="191"/>
      <c r="H102" s="191"/>
      <c r="I102" s="191"/>
      <c r="J102" s="191"/>
      <c r="K102" s="191"/>
      <c r="L102" s="191"/>
      <c r="M102" s="9"/>
      <c r="N102" s="10"/>
      <c r="O102" s="11"/>
    </row>
    <row r="103" spans="1:18" ht="14.25" customHeight="1">
      <c r="A103" s="8"/>
      <c r="B103" s="192"/>
      <c r="C103" s="192"/>
      <c r="D103" s="192"/>
      <c r="E103" s="192"/>
      <c r="F103" s="192"/>
      <c r="G103" s="192"/>
      <c r="H103" s="192"/>
      <c r="I103" s="192"/>
      <c r="J103" s="192"/>
      <c r="K103" s="192"/>
      <c r="L103" s="192"/>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sheetProtection algorithmName="SHA-512" hashValue="dV+u3nYc4mONRZ/69gVHU8BNzx6FwQgTEyqlSXeayCgyeKA4srVI9U6G7lhAwDmLIsPamyLamlQTF3L8om0x1g==" saltValue="FDo2WkZIfJOmJt0HenMIQA==" spinCount="100000" sheet="1" selectLockedCells="1"/>
  <protectedRanges>
    <protectedRange algorithmName="SHA-512" hashValue="ZbJEHWcQg2R56Ym4owABBzcoV8vu2VAn3F19Y5xFBVQ9HOhiADk1tBHkcCeV+UxgiYrhBM47bv5SlxN3xNx0Ng==" saltValue="T2ty7ZMbsN7w4z0P/EAOuQ==" spinCount="100000" sqref="H3 D13:E16 J14 L14 H15:L16 E17:J18 D22:E25 J23 L23 H24:L25 E26:J27 B30:L30 C34:L41 B77:L80 C86:L87 C94:L97" name="記入欄"/>
  </protectedRanges>
  <dataConsolidate/>
  <mergeCells count="78">
    <mergeCell ref="J9:L9"/>
    <mergeCell ref="F8:I8"/>
    <mergeCell ref="F9:I9"/>
    <mergeCell ref="B8:D8"/>
    <mergeCell ref="B9:D9"/>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D22:E23"/>
    <mergeCell ref="F22:G22"/>
    <mergeCell ref="H22:L22"/>
    <mergeCell ref="B21:L21"/>
    <mergeCell ref="F14:G14"/>
    <mergeCell ref="F15:G15"/>
    <mergeCell ref="F23:G23"/>
    <mergeCell ref="B13:C14"/>
    <mergeCell ref="D13:E14"/>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s>
  <phoneticPr fontId="1"/>
  <conditionalFormatting sqref="D22 H22 H24:L24 D24:E24 H25 D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"1,2,3,4,5,6,7,8,9,10,11,12,13,14,15"</formula1>
    </dataValidation>
    <dataValidation type="list" allowBlank="1" showInputMessage="1" showErrorMessage="1" sqref="F9:I9" xr:uid="{00000000-0002-0000-0000-000006000000}">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workbookViewId="0">
      <selection activeCell="C5" sqref="C5:L5"/>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16384" width="9" style="46"/>
  </cols>
  <sheetData>
    <row r="1" spans="1:21" ht="30" customHeight="1">
      <c r="A1" s="8"/>
      <c r="B1" s="289" t="s">
        <v>92</v>
      </c>
      <c r="C1" s="289"/>
      <c r="D1" s="289"/>
      <c r="E1" s="289"/>
      <c r="F1" s="289"/>
      <c r="G1" s="289"/>
      <c r="H1" s="289"/>
      <c r="I1" s="289"/>
      <c r="J1" s="289"/>
      <c r="K1" s="289"/>
      <c r="L1" s="289"/>
      <c r="M1" s="9"/>
      <c r="N1" s="10"/>
      <c r="O1" s="11"/>
      <c r="P1" s="65" t="s">
        <v>107</v>
      </c>
      <c r="Q1" s="66"/>
      <c r="R1" s="66"/>
    </row>
    <row r="2" spans="1:21" ht="13.9" customHeight="1" thickBot="1">
      <c r="A2" s="8"/>
      <c r="B2" s="289"/>
      <c r="C2" s="289"/>
      <c r="D2" s="289"/>
      <c r="E2" s="289"/>
      <c r="F2" s="289"/>
      <c r="G2" s="289"/>
      <c r="H2" s="289"/>
      <c r="I2" s="289"/>
      <c r="J2" s="289"/>
      <c r="K2" s="289"/>
      <c r="L2" s="289"/>
      <c r="M2" s="9"/>
      <c r="N2" s="10"/>
      <c r="O2" s="11"/>
      <c r="P2" s="61">
        <f>+H3</f>
        <v>0</v>
      </c>
      <c r="Q2" s="63" t="s">
        <v>39</v>
      </c>
      <c r="R2" s="63"/>
    </row>
    <row r="3" spans="1:21" ht="15" thickBot="1">
      <c r="A3" s="8"/>
      <c r="B3" s="8"/>
      <c r="C3" s="8"/>
      <c r="D3" s="8"/>
      <c r="E3" s="8"/>
      <c r="F3" s="12" t="s">
        <v>54</v>
      </c>
      <c r="G3" s="13"/>
      <c r="H3" s="14"/>
      <c r="I3" s="8"/>
      <c r="J3" s="8"/>
      <c r="K3" s="168"/>
      <c r="L3" s="168"/>
      <c r="M3" s="9"/>
      <c r="N3" s="10"/>
      <c r="O3" s="11"/>
      <c r="P3" s="61"/>
      <c r="Q3" s="63"/>
      <c r="R3" s="63"/>
    </row>
    <row r="4" spans="1:21" ht="16.149999999999999" customHeight="1">
      <c r="A4" s="8"/>
      <c r="B4" s="8"/>
      <c r="C4" s="15" t="str">
        <f>IF(ISBLANK(D13)=TRUE, " ",  CONCATENATE("この投稿票のファイル名を T_031", J14,L14, "(", D13, ")　としてください"))</f>
        <v>この投稿票のファイル名を T_0312223333(藍上植雄)　としてください</v>
      </c>
      <c r="D4" s="8"/>
      <c r="E4" s="8"/>
      <c r="F4" s="8"/>
      <c r="G4" s="8"/>
      <c r="H4" s="8"/>
      <c r="I4" s="8"/>
      <c r="J4" s="12"/>
      <c r="K4" s="168"/>
      <c r="L4" s="168"/>
      <c r="M4" s="16"/>
      <c r="N4" s="10"/>
      <c r="O4" s="11"/>
      <c r="P4" s="61"/>
      <c r="Q4" s="63"/>
      <c r="R4" s="63"/>
    </row>
    <row r="5" spans="1:21" ht="16.149999999999999" customHeight="1">
      <c r="A5" s="8"/>
      <c r="B5" s="8"/>
      <c r="C5" s="290" t="str">
        <f>IF(ISBLANK(D13)=TRUE,"",CONCATENATE("Name this submission form file as 'T_031",J14,L14,"(",D13,")'　"))</f>
        <v>Name this submission form file as 'T_0312223333(藍上植雄)'　</v>
      </c>
      <c r="D5" s="290"/>
      <c r="E5" s="290"/>
      <c r="F5" s="290"/>
      <c r="G5" s="290"/>
      <c r="H5" s="290"/>
      <c r="I5" s="290"/>
      <c r="J5" s="290"/>
      <c r="K5" s="290"/>
      <c r="L5" s="290"/>
      <c r="M5" s="9"/>
      <c r="N5" s="10"/>
      <c r="O5" s="11"/>
      <c r="P5" s="61"/>
      <c r="Q5" s="63"/>
      <c r="R5" s="63"/>
    </row>
    <row r="6" spans="1:21" ht="16.149999999999999" customHeight="1">
      <c r="A6" s="8"/>
      <c r="B6" s="8"/>
      <c r="C6" s="85"/>
      <c r="D6" s="85"/>
      <c r="E6" s="85"/>
      <c r="F6" s="70" t="s">
        <v>108</v>
      </c>
      <c r="G6" s="85"/>
      <c r="H6" s="71" t="s">
        <v>109</v>
      </c>
      <c r="I6" s="85"/>
      <c r="J6" s="85"/>
      <c r="K6" s="85"/>
      <c r="L6" s="85"/>
      <c r="M6" s="9"/>
      <c r="N6" s="10"/>
      <c r="O6" s="11"/>
      <c r="P6" s="61"/>
      <c r="Q6" s="63"/>
      <c r="R6" s="63"/>
    </row>
    <row r="7" spans="1:21" ht="16.149999999999999" customHeight="1" thickBot="1">
      <c r="A7" s="8"/>
      <c r="B7" s="8"/>
      <c r="C7" s="85"/>
      <c r="D7" s="85"/>
      <c r="E7" s="85"/>
      <c r="F7" s="85"/>
      <c r="G7" s="85"/>
      <c r="H7" s="85"/>
      <c r="I7" s="85"/>
      <c r="J7" s="85"/>
      <c r="K7" s="85"/>
      <c r="L7" s="85"/>
      <c r="M7" s="9"/>
      <c r="N7" s="10"/>
      <c r="O7" s="11"/>
      <c r="P7" s="61"/>
      <c r="Q7" s="63"/>
      <c r="R7" s="63"/>
    </row>
    <row r="8" spans="1:21" ht="16.149999999999999" customHeight="1" thickBot="1">
      <c r="A8" s="8"/>
      <c r="B8" s="278" t="s">
        <v>55</v>
      </c>
      <c r="C8" s="284"/>
      <c r="D8" s="285"/>
      <c r="E8" s="74"/>
      <c r="F8" s="278" t="s">
        <v>110</v>
      </c>
      <c r="G8" s="279"/>
      <c r="H8" s="279"/>
      <c r="I8" s="280"/>
      <c r="J8" s="78" t="s">
        <v>111</v>
      </c>
      <c r="K8" s="78"/>
      <c r="L8" s="79"/>
      <c r="M8" s="9"/>
      <c r="N8" s="10"/>
      <c r="O8" s="11"/>
      <c r="P8" s="61"/>
      <c r="Q8" s="63"/>
      <c r="R8" s="63"/>
    </row>
    <row r="9" spans="1:21" ht="16.149999999999999" customHeight="1" thickBot="1">
      <c r="A9" s="8"/>
      <c r="B9" s="291" t="s">
        <v>40</v>
      </c>
      <c r="C9" s="292"/>
      <c r="D9" s="293"/>
      <c r="E9" s="74"/>
      <c r="F9" s="294" t="s">
        <v>116</v>
      </c>
      <c r="G9" s="284"/>
      <c r="H9" s="284"/>
      <c r="I9" s="295"/>
      <c r="J9" s="296">
        <v>5</v>
      </c>
      <c r="K9" s="297"/>
      <c r="L9" s="298"/>
      <c r="M9" s="9"/>
      <c r="N9" s="10"/>
      <c r="O9" s="11"/>
      <c r="P9" s="61" t="str">
        <f>IF(B9="農業経済研究","和","英")</f>
        <v>和</v>
      </c>
      <c r="Q9" s="63"/>
      <c r="R9" s="63"/>
      <c r="T9" s="46" t="s">
        <v>114</v>
      </c>
      <c r="U9" s="46">
        <v>1</v>
      </c>
    </row>
    <row r="10" spans="1:21" ht="16.149999999999999" customHeight="1">
      <c r="A10" s="8"/>
      <c r="B10" s="8"/>
      <c r="C10" s="85"/>
      <c r="D10" s="85"/>
      <c r="E10" s="85"/>
      <c r="F10" s="85"/>
      <c r="G10" s="85"/>
      <c r="H10" s="85"/>
      <c r="I10" s="85"/>
      <c r="J10" s="85"/>
      <c r="K10" s="85"/>
      <c r="L10" s="85"/>
      <c r="M10" s="9"/>
      <c r="N10" s="10"/>
      <c r="O10" s="11"/>
      <c r="P10" s="61"/>
      <c r="Q10" s="63"/>
      <c r="R10" s="63"/>
      <c r="T10" s="46" t="s">
        <v>115</v>
      </c>
      <c r="U10" s="46">
        <v>2</v>
      </c>
    </row>
    <row r="11" spans="1:21" ht="15" thickBot="1">
      <c r="A11" s="8"/>
      <c r="B11" s="8"/>
      <c r="C11" s="8"/>
      <c r="D11" s="8"/>
      <c r="E11" s="8"/>
      <c r="F11" s="8"/>
      <c r="G11" s="8"/>
      <c r="H11" s="8"/>
      <c r="I11" s="8"/>
      <c r="J11" s="8"/>
      <c r="K11" s="8"/>
      <c r="L11" s="18"/>
      <c r="M11" s="9"/>
      <c r="N11" s="10"/>
      <c r="O11" s="11"/>
      <c r="P11" s="61"/>
      <c r="Q11" s="63"/>
      <c r="R11" s="63"/>
      <c r="T11" s="46" t="s">
        <v>113</v>
      </c>
      <c r="U11" s="46">
        <v>3</v>
      </c>
    </row>
    <row r="12" spans="1:21" ht="51" customHeight="1" thickBot="1">
      <c r="A12" s="8"/>
      <c r="B12" s="180" t="s">
        <v>143</v>
      </c>
      <c r="C12" s="181"/>
      <c r="D12" s="181"/>
      <c r="E12" s="181"/>
      <c r="F12" s="181"/>
      <c r="G12" s="181"/>
      <c r="H12" s="181"/>
      <c r="I12" s="181"/>
      <c r="J12" s="181"/>
      <c r="K12" s="181"/>
      <c r="L12" s="182"/>
      <c r="M12" s="9"/>
      <c r="N12" s="10"/>
      <c r="O12" s="19"/>
      <c r="P12" s="61"/>
      <c r="Q12" s="63" t="s">
        <v>33</v>
      </c>
      <c r="R12" s="63"/>
      <c r="T12" s="46" t="s">
        <v>116</v>
      </c>
      <c r="U12" s="46">
        <v>4</v>
      </c>
    </row>
    <row r="13" spans="1:21" ht="16.899999999999999" customHeight="1" thickBot="1">
      <c r="A13" s="8"/>
      <c r="B13" s="183" t="s">
        <v>56</v>
      </c>
      <c r="C13" s="184"/>
      <c r="D13" s="230" t="s">
        <v>148</v>
      </c>
      <c r="E13" s="231"/>
      <c r="F13" s="183" t="s">
        <v>57</v>
      </c>
      <c r="G13" s="184"/>
      <c r="H13" s="185" t="s">
        <v>5</v>
      </c>
      <c r="I13" s="185"/>
      <c r="J13" s="185"/>
      <c r="K13" s="185"/>
      <c r="L13" s="186"/>
      <c r="M13" s="9"/>
      <c r="N13" s="68"/>
      <c r="O13" s="68"/>
      <c r="P13" s="61" t="str">
        <f>+H13</f>
        <v>学生会員 student</v>
      </c>
      <c r="Q13" s="63"/>
      <c r="R13" s="64" t="s">
        <v>4</v>
      </c>
      <c r="T13" s="46" t="s">
        <v>117</v>
      </c>
      <c r="U13" s="46">
        <v>5</v>
      </c>
    </row>
    <row r="14" spans="1:21" ht="30" customHeight="1" thickBot="1">
      <c r="A14" s="8"/>
      <c r="B14" s="187"/>
      <c r="C14" s="188"/>
      <c r="D14" s="232"/>
      <c r="E14" s="233"/>
      <c r="F14" s="183" t="s">
        <v>58</v>
      </c>
      <c r="G14" s="184"/>
      <c r="H14" s="20" t="s">
        <v>1</v>
      </c>
      <c r="I14" s="21" t="s">
        <v>2</v>
      </c>
      <c r="J14" s="53" t="s">
        <v>36</v>
      </c>
      <c r="K14" s="84" t="s">
        <v>63</v>
      </c>
      <c r="L14" s="45" t="s">
        <v>153</v>
      </c>
      <c r="M14" s="9"/>
      <c r="N14" s="68"/>
      <c r="O14" s="68"/>
      <c r="P14" s="61" t="str">
        <f>+H14&amp;"-"&amp;J14&amp;"-"&amp;L14</f>
        <v>031-222-3333</v>
      </c>
      <c r="Q14" s="63" t="s">
        <v>27</v>
      </c>
      <c r="R14" s="64" t="s">
        <v>5</v>
      </c>
      <c r="T14" s="46" t="s">
        <v>118</v>
      </c>
      <c r="U14" s="46">
        <v>6</v>
      </c>
    </row>
    <row r="15" spans="1:21" ht="23.25" customHeight="1" thickBot="1">
      <c r="A15" s="8"/>
      <c r="B15" s="183" t="s">
        <v>59</v>
      </c>
      <c r="C15" s="184"/>
      <c r="D15" s="236" t="s">
        <v>138</v>
      </c>
      <c r="E15" s="237"/>
      <c r="F15" s="228" t="s">
        <v>60</v>
      </c>
      <c r="G15" s="229"/>
      <c r="H15" s="170" t="s">
        <v>149</v>
      </c>
      <c r="I15" s="171"/>
      <c r="J15" s="171"/>
      <c r="K15" s="171"/>
      <c r="L15" s="172"/>
      <c r="M15" s="9"/>
      <c r="N15" s="10"/>
      <c r="O15" s="19"/>
      <c r="P15" s="61" t="str">
        <f>+H15</f>
        <v>aiue@kakiku-u.ac.jp</v>
      </c>
      <c r="Q15" s="63" t="s">
        <v>28</v>
      </c>
      <c r="R15" s="64" t="s">
        <v>6</v>
      </c>
      <c r="T15" s="46" t="s">
        <v>119</v>
      </c>
      <c r="U15" s="46">
        <v>7</v>
      </c>
    </row>
    <row r="16" spans="1:21" ht="23.25" customHeight="1" thickBot="1">
      <c r="A16" s="8"/>
      <c r="B16" s="206"/>
      <c r="C16" s="207"/>
      <c r="D16" s="299"/>
      <c r="E16" s="300"/>
      <c r="F16" s="228" t="s">
        <v>61</v>
      </c>
      <c r="G16" s="227"/>
      <c r="H16" s="240" t="s">
        <v>37</v>
      </c>
      <c r="I16" s="301"/>
      <c r="J16" s="301"/>
      <c r="K16" s="301"/>
      <c r="L16" s="302"/>
      <c r="M16" s="9"/>
      <c r="N16" s="10"/>
      <c r="O16" s="19"/>
      <c r="P16" s="62" t="str">
        <f>+H16</f>
        <v>111-2222-3333</v>
      </c>
      <c r="Q16" s="63" t="s">
        <v>14</v>
      </c>
      <c r="R16" s="63"/>
      <c r="T16" s="46" t="s">
        <v>120</v>
      </c>
      <c r="U16" s="46">
        <v>8</v>
      </c>
    </row>
    <row r="17" spans="1:21" ht="20.25" customHeight="1">
      <c r="A17" s="8"/>
      <c r="B17" s="176" t="s">
        <v>158</v>
      </c>
      <c r="C17" s="177"/>
      <c r="D17" s="23" t="s">
        <v>62</v>
      </c>
      <c r="E17" s="244" t="s">
        <v>38</v>
      </c>
      <c r="F17" s="303"/>
      <c r="G17" s="303"/>
      <c r="H17" s="303"/>
      <c r="I17" s="303"/>
      <c r="J17" s="304"/>
      <c r="K17" s="202" t="s">
        <v>122</v>
      </c>
      <c r="L17" s="203"/>
      <c r="M17" s="9"/>
      <c r="N17" s="10"/>
      <c r="O17" s="19"/>
      <c r="P17" s="61" t="str">
        <f>+K18</f>
        <v>所属先 Office</v>
      </c>
      <c r="Q17" s="63" t="s">
        <v>29</v>
      </c>
      <c r="R17" s="63"/>
      <c r="T17" s="46" t="s">
        <v>112</v>
      </c>
      <c r="U17" s="46">
        <v>9</v>
      </c>
    </row>
    <row r="18" spans="1:21" ht="37.5" customHeight="1" thickBot="1">
      <c r="A18" s="8"/>
      <c r="B18" s="178"/>
      <c r="C18" s="179"/>
      <c r="D18" s="87" t="s">
        <v>151</v>
      </c>
      <c r="E18" s="305" t="s">
        <v>152</v>
      </c>
      <c r="F18" s="306"/>
      <c r="G18" s="306"/>
      <c r="H18" s="306"/>
      <c r="I18" s="306"/>
      <c r="J18" s="307"/>
      <c r="K18" s="206" t="s">
        <v>123</v>
      </c>
      <c r="L18" s="207"/>
      <c r="M18" s="9"/>
      <c r="N18" s="10"/>
      <c r="O18" s="19"/>
      <c r="P18" s="61" t="str">
        <f>+E18</f>
        <v>垣久市掛古町１－２－３
垣久大学大学院　農学研究科</v>
      </c>
      <c r="Q18" s="63" t="s">
        <v>30</v>
      </c>
      <c r="R18" s="63"/>
      <c r="T18" s="46" t="s">
        <v>147</v>
      </c>
      <c r="U18" s="46">
        <v>10</v>
      </c>
    </row>
    <row r="19" spans="1:21" ht="14.45" customHeight="1" thickBot="1">
      <c r="A19" s="8"/>
      <c r="B19" s="8"/>
      <c r="C19" s="8"/>
      <c r="D19" s="24"/>
      <c r="E19" s="24"/>
      <c r="F19" s="24"/>
      <c r="G19" s="24"/>
      <c r="H19" s="25"/>
      <c r="I19" s="8"/>
      <c r="J19" s="8"/>
      <c r="K19" s="8"/>
      <c r="L19" s="8"/>
      <c r="M19" s="9"/>
      <c r="N19" s="69"/>
      <c r="O19" s="11"/>
      <c r="P19" s="62" t="str">
        <f>+E17</f>
        <v>999-9999</v>
      </c>
      <c r="Q19" s="63" t="s">
        <v>31</v>
      </c>
      <c r="R19" s="63"/>
    </row>
    <row r="20" spans="1:21" ht="31.15" customHeight="1" thickBot="1">
      <c r="A20" s="8"/>
      <c r="B20" s="180" t="s">
        <v>144</v>
      </c>
      <c r="C20" s="181"/>
      <c r="D20" s="181"/>
      <c r="E20" s="181"/>
      <c r="F20" s="181"/>
      <c r="G20" s="181"/>
      <c r="H20" s="181"/>
      <c r="I20" s="181"/>
      <c r="J20" s="181"/>
      <c r="K20" s="181"/>
      <c r="L20" s="182"/>
      <c r="M20" s="9"/>
      <c r="N20" s="10"/>
      <c r="O20" s="11"/>
      <c r="P20" s="61"/>
      <c r="Q20" s="63" t="s">
        <v>34</v>
      </c>
      <c r="R20" s="63"/>
    </row>
    <row r="21" spans="1:21" ht="27" customHeight="1" thickBot="1">
      <c r="A21" s="8"/>
      <c r="B21" s="225"/>
      <c r="C21" s="226"/>
      <c r="D21" s="226"/>
      <c r="E21" s="226"/>
      <c r="F21" s="226"/>
      <c r="G21" s="226"/>
      <c r="H21" s="226"/>
      <c r="I21" s="226"/>
      <c r="J21" s="226"/>
      <c r="K21" s="226"/>
      <c r="L21" s="227"/>
      <c r="M21" s="9"/>
      <c r="N21" s="10"/>
      <c r="O21" s="11"/>
      <c r="P21" s="61" t="b">
        <v>1</v>
      </c>
      <c r="Q21" s="63" t="s">
        <v>32</v>
      </c>
      <c r="R21" s="63"/>
    </row>
    <row r="22" spans="1:21" ht="16.899999999999999" customHeight="1" thickBot="1">
      <c r="A22" s="8"/>
      <c r="B22" s="183" t="s">
        <v>56</v>
      </c>
      <c r="C22" s="184"/>
      <c r="D22" s="208" t="s">
        <v>99</v>
      </c>
      <c r="E22" s="209"/>
      <c r="F22" s="221" t="s">
        <v>57</v>
      </c>
      <c r="G22" s="188"/>
      <c r="H22" s="222" t="s">
        <v>4</v>
      </c>
      <c r="I22" s="223"/>
      <c r="J22" s="223"/>
      <c r="K22" s="223"/>
      <c r="L22" s="224"/>
      <c r="M22" s="9"/>
      <c r="N22" s="234" t="str">
        <f>IF(H22=R14,"学生会員は単年度資格です。2018年度に更新してください。
Student membership has a single year status. 
Please renew your status before the meeting.", "")</f>
        <v/>
      </c>
      <c r="O22" s="234"/>
      <c r="P22" s="61"/>
      <c r="Q22" s="63"/>
      <c r="R22" s="63"/>
    </row>
    <row r="23" spans="1:21" ht="30" customHeight="1" thickBot="1">
      <c r="A23" s="8"/>
      <c r="B23" s="187"/>
      <c r="C23" s="188"/>
      <c r="D23" s="220"/>
      <c r="E23" s="168"/>
      <c r="F23" s="183" t="s">
        <v>58</v>
      </c>
      <c r="G23" s="184"/>
      <c r="H23" s="26" t="s">
        <v>1</v>
      </c>
      <c r="I23" s="21" t="s">
        <v>2</v>
      </c>
      <c r="J23" s="54" t="s">
        <v>103</v>
      </c>
      <c r="K23" s="84" t="s">
        <v>63</v>
      </c>
      <c r="L23" s="55" t="s">
        <v>98</v>
      </c>
      <c r="M23" s="9"/>
      <c r="N23" s="234"/>
      <c r="O23" s="234"/>
      <c r="P23" s="61" t="str">
        <f>+H23&amp;"-"&amp;J23&amp;"-"&amp;L23</f>
        <v>031-責任-番号</v>
      </c>
      <c r="Q23" s="63"/>
      <c r="R23" s="63"/>
    </row>
    <row r="24" spans="1:21" ht="23.25" customHeight="1" thickBot="1">
      <c r="A24" s="8"/>
      <c r="B24" s="183" t="s">
        <v>59</v>
      </c>
      <c r="C24" s="184"/>
      <c r="D24" s="208" t="s">
        <v>100</v>
      </c>
      <c r="E24" s="209"/>
      <c r="F24" s="183" t="s">
        <v>60</v>
      </c>
      <c r="G24" s="184"/>
      <c r="H24" s="308" t="s">
        <v>104</v>
      </c>
      <c r="I24" s="309"/>
      <c r="J24" s="309"/>
      <c r="K24" s="309"/>
      <c r="L24" s="310"/>
      <c r="M24" s="9"/>
      <c r="N24" s="10"/>
      <c r="O24" s="11"/>
      <c r="P24" s="61"/>
      <c r="Q24" s="63"/>
      <c r="R24" s="63"/>
      <c r="T24" s="46" t="s">
        <v>121</v>
      </c>
    </row>
    <row r="25" spans="1:21" ht="23.25" customHeight="1" thickBot="1">
      <c r="A25" s="8"/>
      <c r="B25" s="206"/>
      <c r="C25" s="207"/>
      <c r="D25" s="206"/>
      <c r="E25" s="207"/>
      <c r="F25" s="228" t="s">
        <v>64</v>
      </c>
      <c r="G25" s="227"/>
      <c r="H25" s="199" t="s">
        <v>105</v>
      </c>
      <c r="I25" s="311"/>
      <c r="J25" s="311"/>
      <c r="K25" s="311"/>
      <c r="L25" s="207"/>
      <c r="M25" s="9"/>
      <c r="N25" s="10"/>
      <c r="O25" s="11"/>
      <c r="P25" s="61" t="str">
        <f>+H25</f>
        <v>責任電話</v>
      </c>
      <c r="Q25" s="63"/>
      <c r="R25" s="63"/>
      <c r="T25" s="46" t="s">
        <v>123</v>
      </c>
    </row>
    <row r="26" spans="1:21" ht="18" customHeight="1">
      <c r="A26" s="8"/>
      <c r="B26" s="176" t="s">
        <v>158</v>
      </c>
      <c r="C26" s="177"/>
      <c r="D26" s="27" t="s">
        <v>62</v>
      </c>
      <c r="E26" s="214" t="s">
        <v>101</v>
      </c>
      <c r="F26" s="303"/>
      <c r="G26" s="303"/>
      <c r="H26" s="303"/>
      <c r="I26" s="303"/>
      <c r="J26" s="304"/>
      <c r="K26" s="202" t="s">
        <v>122</v>
      </c>
      <c r="L26" s="203"/>
      <c r="M26" s="9"/>
      <c r="N26" s="10"/>
      <c r="O26" s="11"/>
      <c r="P26" s="61"/>
      <c r="Q26" s="63"/>
      <c r="R26" s="63"/>
    </row>
    <row r="27" spans="1:21" ht="37.5" customHeight="1" thickBot="1">
      <c r="A27" s="8"/>
      <c r="B27" s="178"/>
      <c r="C27" s="179"/>
      <c r="D27" s="88" t="s">
        <v>151</v>
      </c>
      <c r="E27" s="211" t="s">
        <v>102</v>
      </c>
      <c r="F27" s="306"/>
      <c r="G27" s="306"/>
      <c r="H27" s="306"/>
      <c r="I27" s="306"/>
      <c r="J27" s="307"/>
      <c r="K27" s="312" t="s">
        <v>121</v>
      </c>
      <c r="L27" s="313"/>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t="str">
        <f>+E26</f>
        <v>責任郵便</v>
      </c>
      <c r="Q28" s="63"/>
      <c r="R28" s="63"/>
    </row>
    <row r="29" spans="1:21" ht="27" customHeight="1" thickBot="1">
      <c r="A29" s="8"/>
      <c r="B29" s="248" t="s">
        <v>127</v>
      </c>
      <c r="C29" s="249"/>
      <c r="D29" s="249"/>
      <c r="E29" s="249"/>
      <c r="F29" s="249"/>
      <c r="G29" s="249"/>
      <c r="H29" s="249"/>
      <c r="I29" s="249"/>
      <c r="J29" s="249"/>
      <c r="K29" s="249"/>
      <c r="L29" s="250"/>
      <c r="M29" s="9"/>
      <c r="N29" s="73"/>
      <c r="O29" s="11"/>
      <c r="P29" s="61" t="str">
        <f>+E27</f>
        <v>責任住所</v>
      </c>
      <c r="Q29" s="63"/>
      <c r="R29" s="63"/>
    </row>
    <row r="30" spans="1:21" ht="51.75" customHeight="1" thickBot="1">
      <c r="A30" s="8"/>
      <c r="B30" s="251" t="s">
        <v>150</v>
      </c>
      <c r="C30" s="252"/>
      <c r="D30" s="252"/>
      <c r="E30" s="252"/>
      <c r="F30" s="252"/>
      <c r="G30" s="252"/>
      <c r="H30" s="252"/>
      <c r="I30" s="252"/>
      <c r="J30" s="252"/>
      <c r="K30" s="252"/>
      <c r="L30" s="253"/>
      <c r="M30" s="9"/>
      <c r="N30" s="10"/>
      <c r="O30" s="11"/>
      <c r="P30" s="61" t="str">
        <f>+B30</f>
        <v>不完全競争市場における稲作農家の借地行動
- 取引費用と不確実性の影響分析 -</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45" t="s">
        <v>141</v>
      </c>
      <c r="C32" s="246"/>
      <c r="D32" s="246"/>
      <c r="E32" s="246"/>
      <c r="F32" s="246"/>
      <c r="G32" s="246"/>
      <c r="H32" s="246"/>
      <c r="I32" s="246"/>
      <c r="J32" s="246"/>
      <c r="K32" s="246"/>
      <c r="L32" s="247"/>
      <c r="M32" s="9"/>
      <c r="N32" s="10"/>
      <c r="O32" s="11"/>
      <c r="P32" s="61"/>
      <c r="Q32" s="63"/>
      <c r="R32" s="63"/>
    </row>
    <row r="33" spans="1:20" ht="48.6" customHeight="1">
      <c r="A33" s="8"/>
      <c r="B33" s="47"/>
      <c r="C33" s="48" t="s">
        <v>93</v>
      </c>
      <c r="D33" s="263" t="s">
        <v>65</v>
      </c>
      <c r="E33" s="174"/>
      <c r="F33" s="174"/>
      <c r="G33" s="173" t="s">
        <v>59</v>
      </c>
      <c r="H33" s="174"/>
      <c r="I33" s="174"/>
      <c r="J33" s="174"/>
      <c r="K33" s="174"/>
      <c r="L33" s="175"/>
      <c r="M33" s="9"/>
      <c r="N33" s="10"/>
      <c r="O33" s="11"/>
      <c r="P33" s="61"/>
      <c r="Q33" s="63"/>
      <c r="R33" s="63"/>
    </row>
    <row r="34" spans="1:20" ht="27" customHeight="1">
      <c r="A34" s="8"/>
      <c r="B34" s="30">
        <v>1</v>
      </c>
      <c r="C34" s="82" t="s">
        <v>7</v>
      </c>
      <c r="D34" s="314" t="str">
        <f>IF(ISBLANK(D13)=TRUE, "", D13)</f>
        <v>藍上植雄</v>
      </c>
      <c r="E34" s="314"/>
      <c r="F34" s="314"/>
      <c r="G34" s="315" t="str">
        <f>IF(ISBLANK(D15)=TRUE, "", D15)</f>
        <v>垣久大学大学院　農学研究科</v>
      </c>
      <c r="H34" s="315"/>
      <c r="I34" s="315"/>
      <c r="J34" s="315"/>
      <c r="K34" s="315"/>
      <c r="L34" s="316"/>
      <c r="M34" s="15" t="s">
        <v>66</v>
      </c>
      <c r="N34" s="10"/>
      <c r="O34" s="11"/>
      <c r="P34" s="61"/>
      <c r="Q34" s="63"/>
      <c r="R34" s="63"/>
    </row>
    <row r="35" spans="1:20" ht="27" customHeight="1">
      <c r="A35" s="8"/>
      <c r="B35" s="30">
        <v>2</v>
      </c>
      <c r="C35" s="82"/>
      <c r="D35" s="197" t="s">
        <v>139</v>
      </c>
      <c r="E35" s="198"/>
      <c r="F35" s="198"/>
      <c r="G35" s="165" t="s">
        <v>140</v>
      </c>
      <c r="H35" s="166"/>
      <c r="I35" s="166"/>
      <c r="J35" s="166"/>
      <c r="K35" s="166"/>
      <c r="L35" s="167"/>
      <c r="M35" s="75"/>
      <c r="N35" s="10"/>
      <c r="O35" s="11"/>
      <c r="P35" s="61"/>
      <c r="Q35" s="63"/>
      <c r="R35" s="63"/>
    </row>
    <row r="36" spans="1:20" ht="27" customHeight="1">
      <c r="A36" s="8"/>
      <c r="B36" s="30">
        <v>3</v>
      </c>
      <c r="C36" s="72"/>
      <c r="D36" s="197"/>
      <c r="E36" s="198"/>
      <c r="F36" s="198"/>
      <c r="G36" s="165"/>
      <c r="H36" s="166"/>
      <c r="I36" s="166"/>
      <c r="J36" s="166"/>
      <c r="K36" s="166"/>
      <c r="L36" s="167"/>
      <c r="M36" s="9"/>
      <c r="N36" s="10"/>
      <c r="O36" s="11"/>
      <c r="P36" s="61"/>
      <c r="Q36" s="63"/>
      <c r="R36" s="63"/>
    </row>
    <row r="37" spans="1:20" ht="27" customHeight="1">
      <c r="A37" s="8"/>
      <c r="B37" s="30">
        <v>4</v>
      </c>
      <c r="C37" s="82"/>
      <c r="D37" s="197"/>
      <c r="E37" s="198"/>
      <c r="F37" s="198"/>
      <c r="G37" s="165"/>
      <c r="H37" s="166"/>
      <c r="I37" s="166"/>
      <c r="J37" s="166"/>
      <c r="K37" s="166"/>
      <c r="L37" s="167"/>
      <c r="M37" s="9"/>
      <c r="N37" s="10"/>
      <c r="O37" s="11"/>
      <c r="P37" s="61"/>
      <c r="Q37" s="63"/>
      <c r="R37" s="63"/>
    </row>
    <row r="38" spans="1:20" ht="33" customHeight="1">
      <c r="A38" s="8"/>
      <c r="B38" s="30">
        <v>5</v>
      </c>
      <c r="C38" s="82"/>
      <c r="D38" s="197"/>
      <c r="E38" s="198"/>
      <c r="F38" s="198"/>
      <c r="G38" s="165"/>
      <c r="H38" s="166"/>
      <c r="I38" s="166"/>
      <c r="J38" s="166"/>
      <c r="K38" s="166"/>
      <c r="L38" s="167"/>
      <c r="M38" s="9"/>
      <c r="N38" s="10"/>
      <c r="O38" s="11"/>
      <c r="P38" s="61"/>
      <c r="Q38" s="63"/>
      <c r="R38" s="63"/>
    </row>
    <row r="39" spans="1:20" ht="33" customHeight="1">
      <c r="A39" s="8"/>
      <c r="B39" s="30">
        <v>6</v>
      </c>
      <c r="C39" s="82"/>
      <c r="D39" s="197"/>
      <c r="E39" s="198"/>
      <c r="F39" s="198"/>
      <c r="G39" s="165"/>
      <c r="H39" s="166"/>
      <c r="I39" s="166"/>
      <c r="J39" s="166"/>
      <c r="K39" s="166"/>
      <c r="L39" s="167"/>
      <c r="M39" s="9"/>
      <c r="N39" s="10"/>
      <c r="O39" s="11"/>
      <c r="P39" s="61"/>
      <c r="Q39" s="63"/>
      <c r="R39" s="63"/>
    </row>
    <row r="40" spans="1:20" ht="33" customHeight="1">
      <c r="A40" s="8"/>
      <c r="B40" s="30">
        <v>7</v>
      </c>
      <c r="C40" s="82"/>
      <c r="D40" s="197"/>
      <c r="E40" s="198"/>
      <c r="F40" s="198"/>
      <c r="G40" s="165"/>
      <c r="H40" s="166"/>
      <c r="I40" s="166"/>
      <c r="J40" s="166"/>
      <c r="K40" s="166"/>
      <c r="L40" s="167"/>
      <c r="M40" s="9"/>
      <c r="N40" s="10"/>
      <c r="O40" s="11"/>
      <c r="P40" s="61"/>
      <c r="Q40" s="63"/>
      <c r="R40" s="63"/>
    </row>
    <row r="41" spans="1:20" ht="33" customHeight="1" thickBot="1">
      <c r="A41" s="8"/>
      <c r="B41" s="31">
        <v>8</v>
      </c>
      <c r="C41" s="67"/>
      <c r="D41" s="197"/>
      <c r="E41" s="198"/>
      <c r="F41" s="198"/>
      <c r="G41" s="165"/>
      <c r="H41" s="166"/>
      <c r="I41" s="166"/>
      <c r="J41" s="166"/>
      <c r="K41" s="166"/>
      <c r="L41" s="167"/>
      <c r="M41" s="9"/>
      <c r="N41" s="10"/>
      <c r="O41" s="11"/>
      <c r="P41" s="61"/>
      <c r="Q41" s="63"/>
      <c r="R41" s="63"/>
    </row>
    <row r="42" spans="1:20" ht="33" customHeight="1">
      <c r="A42" s="8"/>
      <c r="B42" s="8"/>
      <c r="C42" s="235" t="str">
        <f>IF(COUNTA(C34:C41)=0,"↑コレスポンディング・オーサーに'*'をつけてください。Put '*' for the corresponding author.","")</f>
        <v/>
      </c>
      <c r="D42" s="235"/>
      <c r="E42" s="235"/>
      <c r="F42" s="235"/>
      <c r="G42" s="235"/>
      <c r="H42" s="235"/>
      <c r="I42" s="235"/>
      <c r="J42" s="235"/>
      <c r="K42" s="235"/>
      <c r="L42" s="235"/>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row>
    <row r="44" spans="1:20" ht="13.15" customHeight="1">
      <c r="A44" s="8"/>
      <c r="B44" s="32" t="s">
        <v>128</v>
      </c>
      <c r="C44" s="33"/>
      <c r="D44" s="317">
        <v>6</v>
      </c>
      <c r="E44" s="34" t="s">
        <v>67</v>
      </c>
      <c r="F44" s="35"/>
      <c r="G44" s="189"/>
      <c r="H44" s="189"/>
      <c r="I44" s="189"/>
      <c r="J44" s="189"/>
      <c r="K44" s="193"/>
      <c r="L44" s="36"/>
      <c r="M44" s="9"/>
      <c r="N44" s="10"/>
      <c r="O44" s="11"/>
      <c r="P44" s="61">
        <f>+D44</f>
        <v>6</v>
      </c>
      <c r="Q44" s="63" t="s">
        <v>11</v>
      </c>
      <c r="R44" s="63"/>
      <c r="T44" s="46">
        <v>4</v>
      </c>
    </row>
    <row r="45" spans="1:20" ht="15" thickBot="1">
      <c r="A45" s="8"/>
      <c r="B45" s="37" t="s">
        <v>9</v>
      </c>
      <c r="C45" s="38"/>
      <c r="D45" s="318"/>
      <c r="E45" s="39" t="s">
        <v>3</v>
      </c>
      <c r="F45" s="35"/>
      <c r="G45" s="189"/>
      <c r="H45" s="189"/>
      <c r="I45" s="189"/>
      <c r="J45" s="189"/>
      <c r="K45" s="193"/>
      <c r="L45" s="36"/>
      <c r="M45" s="9"/>
      <c r="N45" s="10"/>
      <c r="O45" s="11"/>
      <c r="P45" s="61"/>
      <c r="Q45" s="63"/>
      <c r="R45" s="63"/>
      <c r="T45" s="46">
        <v>5</v>
      </c>
    </row>
    <row r="46" spans="1:20" ht="14.25" customHeight="1">
      <c r="A46" s="8"/>
      <c r="B46" s="40"/>
      <c r="C46" s="8"/>
      <c r="D46" s="41"/>
      <c r="E46" s="41"/>
      <c r="F46" s="28"/>
      <c r="G46" s="28"/>
      <c r="H46" s="28"/>
      <c r="I46" s="28"/>
      <c r="J46" s="28"/>
      <c r="K46" s="28"/>
      <c r="L46" s="28"/>
      <c r="M46" s="9"/>
      <c r="N46" s="10"/>
      <c r="O46" s="11"/>
      <c r="P46" s="61"/>
      <c r="Q46" s="63"/>
      <c r="R46" s="63"/>
      <c r="T46" s="46">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v>1</v>
      </c>
      <c r="B51" s="40"/>
      <c r="C51" s="86" t="s">
        <v>145</v>
      </c>
      <c r="D51" s="41"/>
      <c r="E51" s="41"/>
      <c r="F51" s="28"/>
      <c r="G51" s="28"/>
      <c r="H51" s="28"/>
      <c r="I51" s="28"/>
      <c r="J51" s="28"/>
      <c r="K51" s="28"/>
      <c r="L51" s="28"/>
      <c r="M51" s="9"/>
      <c r="N51" s="10"/>
      <c r="O51" s="11"/>
      <c r="P51" s="61" t="b">
        <v>1</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1</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1</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1</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319"/>
      <c r="F67" s="320"/>
      <c r="G67" s="321"/>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319" t="s">
        <v>94</v>
      </c>
      <c r="F70" s="320"/>
      <c r="G70" s="321"/>
      <c r="H70" s="28"/>
      <c r="I70" s="28"/>
      <c r="J70" s="28"/>
      <c r="K70" s="28"/>
      <c r="L70" s="28"/>
      <c r="M70" s="9"/>
      <c r="N70" s="10"/>
      <c r="O70" s="11"/>
      <c r="P70" s="61" t="str">
        <f>+E70</f>
        <v>E Edit　Co</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322" t="s">
        <v>106</v>
      </c>
      <c r="C77" s="323"/>
      <c r="D77" s="323"/>
      <c r="E77" s="323"/>
      <c r="F77" s="323"/>
      <c r="G77" s="323"/>
      <c r="H77" s="323"/>
      <c r="I77" s="323"/>
      <c r="J77" s="323"/>
      <c r="K77" s="323"/>
      <c r="L77" s="324"/>
      <c r="M77" s="9"/>
      <c r="N77" s="10"/>
      <c r="O77" s="11"/>
      <c r="P77" s="61" t="str">
        <f>+B77</f>
        <v>付記の記述</v>
      </c>
      <c r="Q77" s="63"/>
      <c r="R77" s="63"/>
    </row>
    <row r="78" spans="1:18" ht="14.25" customHeight="1">
      <c r="A78" s="8"/>
      <c r="B78" s="325"/>
      <c r="C78" s="326"/>
      <c r="D78" s="326"/>
      <c r="E78" s="326"/>
      <c r="F78" s="326"/>
      <c r="G78" s="326"/>
      <c r="H78" s="326"/>
      <c r="I78" s="326"/>
      <c r="J78" s="326"/>
      <c r="K78" s="326"/>
      <c r="L78" s="327"/>
      <c r="M78" s="9"/>
      <c r="N78" s="10"/>
      <c r="O78" s="11"/>
      <c r="P78" s="61"/>
      <c r="Q78" s="63"/>
      <c r="R78" s="63"/>
    </row>
    <row r="79" spans="1:18" ht="14.25" customHeight="1">
      <c r="A79" s="8"/>
      <c r="B79" s="325"/>
      <c r="C79" s="326"/>
      <c r="D79" s="326"/>
      <c r="E79" s="326"/>
      <c r="F79" s="326"/>
      <c r="G79" s="326"/>
      <c r="H79" s="326"/>
      <c r="I79" s="326"/>
      <c r="J79" s="326"/>
      <c r="K79" s="326"/>
      <c r="L79" s="327"/>
      <c r="M79" s="9"/>
      <c r="N79" s="10"/>
      <c r="O79" s="11"/>
      <c r="P79" s="61"/>
      <c r="Q79" s="63"/>
      <c r="R79" s="63"/>
    </row>
    <row r="80" spans="1:18" ht="14.25" customHeight="1" thickBot="1">
      <c r="A80" s="8"/>
      <c r="B80" s="328"/>
      <c r="C80" s="329"/>
      <c r="D80" s="329"/>
      <c r="E80" s="329"/>
      <c r="F80" s="329"/>
      <c r="G80" s="329"/>
      <c r="H80" s="329"/>
      <c r="I80" s="329"/>
      <c r="J80" s="329"/>
      <c r="K80" s="329"/>
      <c r="L80" s="330"/>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73</v>
      </c>
      <c r="D83" s="41"/>
      <c r="E83" s="41"/>
      <c r="F83" s="28"/>
      <c r="G83" s="28"/>
      <c r="H83" s="28"/>
      <c r="I83" s="28"/>
      <c r="J83" s="28"/>
      <c r="K83" s="28"/>
      <c r="L83" s="28"/>
      <c r="M83" s="9"/>
      <c r="N83" s="10"/>
      <c r="O83" s="11"/>
      <c r="P83" s="61" t="b">
        <v>0</v>
      </c>
      <c r="Q83" s="63" t="s">
        <v>19</v>
      </c>
      <c r="R83" s="63"/>
    </row>
    <row r="84" spans="1:18" ht="14.25" customHeight="1">
      <c r="A84" s="8"/>
      <c r="B84" s="43"/>
      <c r="C84" s="8" t="s">
        <v>74</v>
      </c>
      <c r="D84" s="41"/>
      <c r="E84" s="41"/>
      <c r="F84" s="28"/>
      <c r="G84" s="28"/>
      <c r="H84" s="28"/>
      <c r="I84" s="28"/>
      <c r="J84" s="28"/>
      <c r="K84" s="28"/>
      <c r="L84" s="28"/>
      <c r="M84" s="9"/>
      <c r="N84" s="10"/>
      <c r="O84" s="11"/>
      <c r="P84" s="61" t="b">
        <v>1</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331" t="s">
        <v>140</v>
      </c>
      <c r="D86" s="332"/>
      <c r="E86" s="332"/>
      <c r="F86" s="332"/>
      <c r="G86" s="332"/>
      <c r="H86" s="332"/>
      <c r="I86" s="332"/>
      <c r="J86" s="332"/>
      <c r="K86" s="332"/>
      <c r="L86" s="333"/>
      <c r="M86" s="9"/>
      <c r="N86" s="10"/>
      <c r="O86" s="11"/>
      <c r="P86" s="61" t="str">
        <f>+C86</f>
        <v>佐氏周センター</v>
      </c>
      <c r="Q86" s="63" t="s">
        <v>25</v>
      </c>
      <c r="R86" s="63"/>
    </row>
    <row r="87" spans="1:18" ht="14.25" customHeight="1" thickBot="1">
      <c r="A87" s="8"/>
      <c r="B87" s="43"/>
      <c r="C87" s="178"/>
      <c r="D87" s="334"/>
      <c r="E87" s="334"/>
      <c r="F87" s="334"/>
      <c r="G87" s="334"/>
      <c r="H87" s="334"/>
      <c r="I87" s="334"/>
      <c r="J87" s="334"/>
      <c r="K87" s="334"/>
      <c r="L87" s="179"/>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73" t="s">
        <v>142</v>
      </c>
      <c r="C89" s="274"/>
      <c r="D89" s="274"/>
      <c r="E89" s="274"/>
      <c r="F89" s="274"/>
      <c r="G89" s="274"/>
      <c r="H89" s="274"/>
      <c r="I89" s="274"/>
      <c r="J89" s="274"/>
      <c r="K89" s="274"/>
      <c r="L89" s="274"/>
      <c r="M89" s="9"/>
      <c r="N89" s="10"/>
      <c r="O89" s="11"/>
      <c r="P89" s="61"/>
      <c r="Q89" s="63"/>
      <c r="R89" s="63"/>
    </row>
    <row r="90" spans="1:18" ht="14.25" customHeight="1">
      <c r="A90" s="8"/>
      <c r="B90" s="274"/>
      <c r="C90" s="274"/>
      <c r="D90" s="274"/>
      <c r="E90" s="274"/>
      <c r="F90" s="274"/>
      <c r="G90" s="274"/>
      <c r="H90" s="274"/>
      <c r="I90" s="274"/>
      <c r="J90" s="274"/>
      <c r="K90" s="274"/>
      <c r="L90" s="274"/>
      <c r="M90" s="9"/>
      <c r="N90" s="10"/>
      <c r="O90" s="11"/>
      <c r="P90" s="61"/>
      <c r="Q90" s="63"/>
      <c r="R90" s="63"/>
    </row>
    <row r="91" spans="1:18" ht="7.5" customHeight="1">
      <c r="A91" s="8"/>
      <c r="B91" s="83"/>
      <c r="C91" s="83"/>
      <c r="D91" s="83"/>
      <c r="E91" s="83"/>
      <c r="F91" s="83"/>
      <c r="G91" s="83"/>
      <c r="H91" s="83"/>
      <c r="I91" s="83"/>
      <c r="J91" s="83"/>
      <c r="K91" s="83"/>
      <c r="L91" s="83"/>
      <c r="M91" s="9"/>
      <c r="N91" s="10"/>
      <c r="O91" s="11"/>
      <c r="P91" s="61"/>
      <c r="Q91" s="63"/>
      <c r="R91" s="63"/>
    </row>
    <row r="92" spans="1:18" ht="14.25" customHeight="1">
      <c r="A92" s="8"/>
      <c r="B92" s="83"/>
      <c r="C92" s="83" t="s">
        <v>76</v>
      </c>
      <c r="D92" s="83"/>
      <c r="E92" s="83"/>
      <c r="F92" s="83"/>
      <c r="G92" s="83"/>
      <c r="H92" s="83"/>
      <c r="I92" s="83"/>
      <c r="J92" s="83"/>
      <c r="K92" s="83"/>
      <c r="L92" s="83"/>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335"/>
      <c r="D94" s="323"/>
      <c r="E94" s="323"/>
      <c r="F94" s="323"/>
      <c r="G94" s="323"/>
      <c r="H94" s="323"/>
      <c r="I94" s="323"/>
      <c r="J94" s="323"/>
      <c r="K94" s="323"/>
      <c r="L94" s="324"/>
      <c r="M94" s="9"/>
      <c r="N94" s="10"/>
      <c r="O94" s="11"/>
      <c r="P94" s="61">
        <f>+C94</f>
        <v>0</v>
      </c>
      <c r="Q94" s="63"/>
      <c r="R94" s="63"/>
    </row>
    <row r="95" spans="1:18" ht="14.25" customHeight="1">
      <c r="A95" s="8"/>
      <c r="B95" s="43"/>
      <c r="C95" s="325"/>
      <c r="D95" s="326"/>
      <c r="E95" s="326"/>
      <c r="F95" s="326"/>
      <c r="G95" s="326"/>
      <c r="H95" s="326"/>
      <c r="I95" s="326"/>
      <c r="J95" s="326"/>
      <c r="K95" s="326"/>
      <c r="L95" s="327"/>
      <c r="M95" s="9"/>
      <c r="N95" s="10"/>
      <c r="O95" s="11"/>
      <c r="P95" s="61"/>
      <c r="Q95" s="63"/>
      <c r="R95" s="63"/>
    </row>
    <row r="96" spans="1:18" ht="14.25" customHeight="1">
      <c r="A96" s="8"/>
      <c r="B96" s="43"/>
      <c r="C96" s="325"/>
      <c r="D96" s="326"/>
      <c r="E96" s="326"/>
      <c r="F96" s="326"/>
      <c r="G96" s="326"/>
      <c r="H96" s="326"/>
      <c r="I96" s="326"/>
      <c r="J96" s="326"/>
      <c r="K96" s="326"/>
      <c r="L96" s="327"/>
      <c r="M96" s="9"/>
      <c r="N96" s="10"/>
      <c r="O96" s="11"/>
      <c r="P96" s="61"/>
      <c r="Q96" s="63"/>
      <c r="R96" s="63"/>
    </row>
    <row r="97" spans="1:18" ht="14.25" customHeight="1" thickBot="1">
      <c r="A97" s="8"/>
      <c r="B97" s="43"/>
      <c r="C97" s="328"/>
      <c r="D97" s="329"/>
      <c r="E97" s="329"/>
      <c r="F97" s="329"/>
      <c r="G97" s="329"/>
      <c r="H97" s="329"/>
      <c r="I97" s="329"/>
      <c r="J97" s="329"/>
      <c r="K97" s="329"/>
      <c r="L97" s="330"/>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190" t="s">
        <v>78</v>
      </c>
      <c r="C99" s="191"/>
      <c r="D99" s="191"/>
      <c r="E99" s="191"/>
      <c r="F99" s="191"/>
      <c r="G99" s="191"/>
      <c r="H99" s="191"/>
      <c r="I99" s="191"/>
      <c r="J99" s="191"/>
      <c r="K99" s="191"/>
      <c r="L99" s="191"/>
      <c r="M99" s="9"/>
      <c r="N99" s="10"/>
      <c r="O99" s="11"/>
      <c r="P99" s="61"/>
      <c r="Q99" s="63"/>
      <c r="R99" s="63"/>
    </row>
    <row r="100" spans="1:18" ht="17.25" customHeight="1">
      <c r="A100" s="8"/>
      <c r="B100" s="191"/>
      <c r="C100" s="191"/>
      <c r="D100" s="191"/>
      <c r="E100" s="191"/>
      <c r="F100" s="191"/>
      <c r="G100" s="191"/>
      <c r="H100" s="191"/>
      <c r="I100" s="191"/>
      <c r="J100" s="191"/>
      <c r="K100" s="191"/>
      <c r="L100" s="191"/>
      <c r="M100" s="9"/>
      <c r="N100" s="10"/>
      <c r="O100" s="11"/>
      <c r="P100" s="61"/>
      <c r="Q100" s="63"/>
      <c r="R100" s="63"/>
    </row>
    <row r="101" spans="1:18" ht="14.25" customHeight="1">
      <c r="A101" s="8"/>
      <c r="B101" s="190" t="s">
        <v>24</v>
      </c>
      <c r="C101" s="191"/>
      <c r="D101" s="191"/>
      <c r="E101" s="191"/>
      <c r="F101" s="191"/>
      <c r="G101" s="191"/>
      <c r="H101" s="191"/>
      <c r="I101" s="191"/>
      <c r="J101" s="191"/>
      <c r="K101" s="191"/>
      <c r="L101" s="191"/>
      <c r="M101" s="9"/>
      <c r="N101" s="10"/>
      <c r="O101" s="11"/>
      <c r="P101" s="61"/>
    </row>
    <row r="102" spans="1:18" ht="14.25" customHeight="1">
      <c r="A102" s="8"/>
      <c r="B102" s="191"/>
      <c r="C102" s="191"/>
      <c r="D102" s="191"/>
      <c r="E102" s="191"/>
      <c r="F102" s="191"/>
      <c r="G102" s="191"/>
      <c r="H102" s="191"/>
      <c r="I102" s="191"/>
      <c r="J102" s="191"/>
      <c r="K102" s="191"/>
      <c r="L102" s="191"/>
      <c r="M102" s="9"/>
      <c r="N102" s="10"/>
      <c r="O102" s="11"/>
    </row>
    <row r="103" spans="1:18" ht="14.25" customHeight="1">
      <c r="A103" s="8"/>
      <c r="B103" s="192"/>
      <c r="C103" s="192"/>
      <c r="D103" s="192"/>
      <c r="E103" s="192"/>
      <c r="F103" s="192"/>
      <c r="G103" s="192"/>
      <c r="H103" s="192"/>
      <c r="I103" s="192"/>
      <c r="J103" s="192"/>
      <c r="K103" s="192"/>
      <c r="L103" s="192"/>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xr:uid="{00000000-0002-0000-0100-000000000000}">
      <formula1>$T$9:$T$22</formula1>
    </dataValidation>
    <dataValidation type="list" allowBlank="1" showInputMessage="1" showErrorMessage="1" sqref="J9:L9" xr:uid="{00000000-0002-0000-0100-000001000000}">
      <formula1>$U$9:$U$20</formula1>
    </dataValidation>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opLeftCell="A5" workbookViewId="0">
      <selection activeCell="F25" sqref="F25:G25"/>
    </sheetView>
  </sheetViews>
  <sheetFormatPr defaultColWidth="9" defaultRowHeight="13.5"/>
  <cols>
    <col min="1" max="1" width="9" style="98"/>
    <col min="2" max="2" width="8.25" style="98" customWidth="1"/>
    <col min="3" max="3" width="33.625" style="98" customWidth="1"/>
    <col min="4" max="4" width="11.5" style="98" customWidth="1"/>
    <col min="5" max="5" width="20.875" style="98" customWidth="1"/>
    <col min="6" max="6" width="19.875" style="98" customWidth="1"/>
    <col min="7" max="7" width="10.375" style="98" customWidth="1"/>
    <col min="8" max="8" width="6.75" style="98" customWidth="1"/>
    <col min="9" max="9" width="4.125" style="98" customWidth="1"/>
    <col min="10" max="10" width="16.5" style="98" customWidth="1"/>
    <col min="11" max="11" width="7.875" style="98" customWidth="1"/>
    <col min="12" max="12" width="16.5" style="98" customWidth="1"/>
    <col min="13" max="13" width="4.625" style="157" customWidth="1"/>
    <col min="14" max="14" width="59.625" style="155" customWidth="1"/>
    <col min="15" max="15" width="5.875" style="97" hidden="1" customWidth="1"/>
    <col min="16" max="16" width="20.75" style="155" hidden="1" customWidth="1"/>
    <col min="17" max="19" width="10.625" style="97" hidden="1" customWidth="1"/>
    <col min="20" max="22" width="28.25" style="98" hidden="1" customWidth="1"/>
    <col min="23" max="16384" width="9" style="98"/>
  </cols>
  <sheetData>
    <row r="1" spans="1:21" ht="30" customHeight="1">
      <c r="A1" s="91"/>
      <c r="B1" s="164" t="s">
        <v>92</v>
      </c>
      <c r="C1" s="164"/>
      <c r="D1" s="164"/>
      <c r="E1" s="164"/>
      <c r="F1" s="164"/>
      <c r="G1" s="164"/>
      <c r="H1" s="164"/>
      <c r="I1" s="164"/>
      <c r="J1" s="164"/>
      <c r="K1" s="164"/>
      <c r="L1" s="164"/>
      <c r="M1" s="92"/>
      <c r="N1" s="93"/>
      <c r="O1" s="94"/>
      <c r="P1" s="95" t="s">
        <v>107</v>
      </c>
      <c r="Q1" s="96"/>
      <c r="R1" s="96"/>
    </row>
    <row r="2" spans="1:21" ht="13.9" customHeight="1" thickBot="1">
      <c r="A2" s="91"/>
      <c r="B2" s="164"/>
      <c r="C2" s="164"/>
      <c r="D2" s="164"/>
      <c r="E2" s="164"/>
      <c r="F2" s="164"/>
      <c r="G2" s="164"/>
      <c r="H2" s="164"/>
      <c r="I2" s="164"/>
      <c r="J2" s="164"/>
      <c r="K2" s="164"/>
      <c r="L2" s="164"/>
      <c r="M2" s="92"/>
      <c r="N2" s="93"/>
      <c r="O2" s="94"/>
      <c r="P2" s="99">
        <f>+H3</f>
        <v>0</v>
      </c>
      <c r="Q2" s="100" t="s">
        <v>39</v>
      </c>
      <c r="R2" s="100"/>
    </row>
    <row r="3" spans="1:21" ht="15" thickBot="1">
      <c r="A3" s="91"/>
      <c r="B3" s="91"/>
      <c r="C3" s="91"/>
      <c r="D3" s="91"/>
      <c r="E3" s="91"/>
      <c r="F3" s="101" t="s">
        <v>54</v>
      </c>
      <c r="G3" s="102"/>
      <c r="H3" s="103"/>
      <c r="I3" s="91"/>
      <c r="J3" s="91"/>
      <c r="K3" s="336"/>
      <c r="L3" s="336"/>
      <c r="M3" s="92"/>
      <c r="N3" s="93"/>
      <c r="O3" s="94"/>
      <c r="P3" s="99"/>
      <c r="Q3" s="100"/>
      <c r="R3" s="100"/>
    </row>
    <row r="4" spans="1:21" ht="16.149999999999999" customHeight="1">
      <c r="A4" s="91"/>
      <c r="B4" s="91"/>
      <c r="C4" s="94" t="str">
        <f>IF(ISBLANK(D13)=TRUE, " ",  CONCATENATE("この投稿票のファイル名を T_031", J14,L14, "(", D13, ")　としてください"))</f>
        <v>この投稿票のファイル名を T_0312223333(Ueo Aiue)　としてください</v>
      </c>
      <c r="D4" s="91"/>
      <c r="E4" s="91"/>
      <c r="F4" s="91"/>
      <c r="G4" s="91"/>
      <c r="H4" s="91"/>
      <c r="I4" s="91"/>
      <c r="J4" s="101"/>
      <c r="K4" s="336"/>
      <c r="L4" s="336"/>
      <c r="M4" s="104"/>
      <c r="N4" s="93"/>
      <c r="O4" s="94"/>
      <c r="P4" s="99"/>
      <c r="Q4" s="100"/>
      <c r="R4" s="100"/>
    </row>
    <row r="5" spans="1:21" ht="16.149999999999999" customHeight="1">
      <c r="A5" s="91"/>
      <c r="B5" s="91"/>
      <c r="C5" s="169" t="str">
        <f>IF(ISBLANK(D13)=TRUE,"",CONCATENATE("Name this submission form file as 'T_031",J14,L14,"(",D13,")'　"))</f>
        <v>Name this submission form file as 'T_0312223333(Ueo Aiue)'　</v>
      </c>
      <c r="D5" s="169"/>
      <c r="E5" s="169"/>
      <c r="F5" s="169"/>
      <c r="G5" s="169"/>
      <c r="H5" s="169"/>
      <c r="I5" s="169"/>
      <c r="J5" s="169"/>
      <c r="K5" s="169"/>
      <c r="L5" s="169"/>
      <c r="M5" s="92"/>
      <c r="N5" s="93"/>
      <c r="O5" s="94"/>
      <c r="P5" s="99"/>
      <c r="Q5" s="100"/>
      <c r="R5" s="100"/>
    </row>
    <row r="6" spans="1:21" ht="16.149999999999999" customHeight="1">
      <c r="A6" s="91"/>
      <c r="B6" s="91"/>
      <c r="C6" s="105"/>
      <c r="D6" s="105"/>
      <c r="E6" s="105"/>
      <c r="F6" s="106" t="s">
        <v>108</v>
      </c>
      <c r="G6" s="105"/>
      <c r="H6" s="107" t="s">
        <v>109</v>
      </c>
      <c r="I6" s="105"/>
      <c r="J6" s="105"/>
      <c r="K6" s="105"/>
      <c r="L6" s="105"/>
      <c r="M6" s="92"/>
      <c r="N6" s="93"/>
      <c r="O6" s="94"/>
      <c r="P6" s="99"/>
      <c r="Q6" s="100"/>
      <c r="R6" s="100"/>
    </row>
    <row r="7" spans="1:21" ht="16.149999999999999" customHeight="1" thickBot="1">
      <c r="A7" s="91"/>
      <c r="B7" s="91"/>
      <c r="C7" s="105"/>
      <c r="D7" s="105"/>
      <c r="E7" s="105"/>
      <c r="F7" s="105"/>
      <c r="G7" s="105"/>
      <c r="H7" s="105"/>
      <c r="I7" s="105"/>
      <c r="J7" s="105"/>
      <c r="K7" s="105"/>
      <c r="L7" s="105"/>
      <c r="M7" s="92"/>
      <c r="N7" s="93"/>
      <c r="O7" s="94"/>
      <c r="P7" s="99"/>
      <c r="Q7" s="100"/>
      <c r="R7" s="100"/>
    </row>
    <row r="8" spans="1:21" ht="16.149999999999999" customHeight="1" thickBot="1">
      <c r="A8" s="91"/>
      <c r="B8" s="337" t="s">
        <v>55</v>
      </c>
      <c r="C8" s="338"/>
      <c r="D8" s="339"/>
      <c r="E8" s="108"/>
      <c r="F8" s="337" t="s">
        <v>110</v>
      </c>
      <c r="G8" s="340"/>
      <c r="H8" s="340"/>
      <c r="I8" s="341"/>
      <c r="J8" s="109" t="s">
        <v>111</v>
      </c>
      <c r="K8" s="109"/>
      <c r="L8" s="110"/>
      <c r="M8" s="92"/>
      <c r="N8" s="93"/>
      <c r="O8" s="94"/>
      <c r="P8" s="99"/>
      <c r="Q8" s="100"/>
      <c r="R8" s="100"/>
    </row>
    <row r="9" spans="1:21" ht="16.149999999999999" customHeight="1" thickBot="1">
      <c r="A9" s="91"/>
      <c r="B9" s="342" t="s">
        <v>41</v>
      </c>
      <c r="C9" s="343"/>
      <c r="D9" s="344"/>
      <c r="E9" s="108"/>
      <c r="F9" s="345" t="s">
        <v>113</v>
      </c>
      <c r="G9" s="338"/>
      <c r="H9" s="338"/>
      <c r="I9" s="346"/>
      <c r="J9" s="347">
        <v>6</v>
      </c>
      <c r="K9" s="348"/>
      <c r="L9" s="349"/>
      <c r="M9" s="92"/>
      <c r="N9" s="93"/>
      <c r="O9" s="94"/>
      <c r="P9" s="99" t="str">
        <f>IF(B9="農業経済研究","和","英")</f>
        <v>英</v>
      </c>
      <c r="Q9" s="100"/>
      <c r="R9" s="100"/>
      <c r="T9" s="98" t="s">
        <v>114</v>
      </c>
      <c r="U9" s="98">
        <v>1</v>
      </c>
    </row>
    <row r="10" spans="1:21" ht="16.149999999999999" customHeight="1">
      <c r="A10" s="91"/>
      <c r="B10" s="91"/>
      <c r="C10" s="105"/>
      <c r="D10" s="105"/>
      <c r="E10" s="105"/>
      <c r="F10" s="105"/>
      <c r="G10" s="105"/>
      <c r="H10" s="105"/>
      <c r="I10" s="105"/>
      <c r="J10" s="105"/>
      <c r="K10" s="105"/>
      <c r="L10" s="105"/>
      <c r="M10" s="92"/>
      <c r="N10" s="93"/>
      <c r="O10" s="94"/>
      <c r="P10" s="99"/>
      <c r="Q10" s="100"/>
      <c r="R10" s="100"/>
      <c r="T10" s="98" t="s">
        <v>115</v>
      </c>
      <c r="U10" s="98">
        <v>2</v>
      </c>
    </row>
    <row r="11" spans="1:21" ht="15" thickBot="1">
      <c r="A11" s="91"/>
      <c r="B11" s="91"/>
      <c r="C11" s="91"/>
      <c r="D11" s="91"/>
      <c r="E11" s="91"/>
      <c r="F11" s="91"/>
      <c r="G11" s="91"/>
      <c r="H11" s="91"/>
      <c r="I11" s="91"/>
      <c r="J11" s="91"/>
      <c r="K11" s="91"/>
      <c r="L11" s="91"/>
      <c r="M11" s="92"/>
      <c r="N11" s="93"/>
      <c r="O11" s="94"/>
      <c r="P11" s="99"/>
      <c r="Q11" s="100"/>
      <c r="R11" s="100"/>
      <c r="T11" s="98" t="s">
        <v>113</v>
      </c>
      <c r="U11" s="98">
        <v>3</v>
      </c>
    </row>
    <row r="12" spans="1:21" ht="51" customHeight="1" thickBot="1">
      <c r="A12" s="91"/>
      <c r="B12" s="350" t="s">
        <v>143</v>
      </c>
      <c r="C12" s="351"/>
      <c r="D12" s="351"/>
      <c r="E12" s="351"/>
      <c r="F12" s="351"/>
      <c r="G12" s="351"/>
      <c r="H12" s="351"/>
      <c r="I12" s="351"/>
      <c r="J12" s="351"/>
      <c r="K12" s="351"/>
      <c r="L12" s="352"/>
      <c r="M12" s="92"/>
      <c r="N12" s="93"/>
      <c r="O12" s="93"/>
      <c r="P12" s="99"/>
      <c r="Q12" s="100" t="s">
        <v>33</v>
      </c>
      <c r="R12" s="100"/>
      <c r="T12" s="98" t="s">
        <v>116</v>
      </c>
      <c r="U12" s="98">
        <v>4</v>
      </c>
    </row>
    <row r="13" spans="1:21" ht="16.899999999999999" customHeight="1" thickBot="1">
      <c r="A13" s="91"/>
      <c r="B13" s="353" t="s">
        <v>56</v>
      </c>
      <c r="C13" s="354"/>
      <c r="D13" s="357" t="s">
        <v>35</v>
      </c>
      <c r="E13" s="358"/>
      <c r="F13" s="353" t="s">
        <v>57</v>
      </c>
      <c r="G13" s="354"/>
      <c r="H13" s="361" t="s">
        <v>5</v>
      </c>
      <c r="I13" s="361"/>
      <c r="J13" s="361"/>
      <c r="K13" s="361"/>
      <c r="L13" s="362"/>
      <c r="M13" s="92"/>
      <c r="N13" s="111"/>
      <c r="O13" s="111"/>
      <c r="P13" s="99" t="str">
        <f>+H13</f>
        <v>学生会員 student</v>
      </c>
      <c r="Q13" s="100"/>
      <c r="R13" s="112" t="s">
        <v>4</v>
      </c>
      <c r="T13" s="98" t="s">
        <v>117</v>
      </c>
      <c r="U13" s="98">
        <v>5</v>
      </c>
    </row>
    <row r="14" spans="1:21" ht="30" customHeight="1" thickBot="1">
      <c r="A14" s="91"/>
      <c r="B14" s="355"/>
      <c r="C14" s="356"/>
      <c r="D14" s="359"/>
      <c r="E14" s="360"/>
      <c r="F14" s="353" t="s">
        <v>58</v>
      </c>
      <c r="G14" s="354"/>
      <c r="H14" s="113" t="s">
        <v>1</v>
      </c>
      <c r="I14" s="114" t="s">
        <v>2</v>
      </c>
      <c r="J14" s="115" t="s">
        <v>36</v>
      </c>
      <c r="K14" s="116" t="s">
        <v>63</v>
      </c>
      <c r="L14" s="117" t="s">
        <v>79</v>
      </c>
      <c r="M14" s="92"/>
      <c r="N14" s="111"/>
      <c r="O14" s="111"/>
      <c r="P14" s="99" t="str">
        <f>+H14&amp;"-"&amp;J14&amp;"-"&amp;L14</f>
        <v>031-222-3333</v>
      </c>
      <c r="Q14" s="100" t="s">
        <v>27</v>
      </c>
      <c r="R14" s="112" t="s">
        <v>5</v>
      </c>
      <c r="T14" s="98" t="s">
        <v>118</v>
      </c>
      <c r="U14" s="98">
        <v>6</v>
      </c>
    </row>
    <row r="15" spans="1:21" ht="23.25" customHeight="1" thickBot="1">
      <c r="A15" s="91"/>
      <c r="B15" s="353" t="s">
        <v>59</v>
      </c>
      <c r="C15" s="354"/>
      <c r="D15" s="365" t="s">
        <v>154</v>
      </c>
      <c r="E15" s="366"/>
      <c r="F15" s="369" t="s">
        <v>60</v>
      </c>
      <c r="G15" s="370"/>
      <c r="H15" s="371" t="s">
        <v>149</v>
      </c>
      <c r="I15" s="372"/>
      <c r="J15" s="372"/>
      <c r="K15" s="372"/>
      <c r="L15" s="373"/>
      <c r="M15" s="92"/>
      <c r="N15" s="93"/>
      <c r="O15" s="93"/>
      <c r="P15" s="99" t="str">
        <f>+H15</f>
        <v>aiue@kakiku-u.ac.jp</v>
      </c>
      <c r="Q15" s="100" t="s">
        <v>28</v>
      </c>
      <c r="R15" s="112" t="s">
        <v>6</v>
      </c>
      <c r="T15" s="98" t="s">
        <v>119</v>
      </c>
      <c r="U15" s="98">
        <v>7</v>
      </c>
    </row>
    <row r="16" spans="1:21" ht="23.25" customHeight="1" thickBot="1">
      <c r="A16" s="91"/>
      <c r="B16" s="363"/>
      <c r="C16" s="364"/>
      <c r="D16" s="367"/>
      <c r="E16" s="368"/>
      <c r="F16" s="369" t="s">
        <v>61</v>
      </c>
      <c r="G16" s="374"/>
      <c r="H16" s="375" t="s">
        <v>37</v>
      </c>
      <c r="I16" s="376"/>
      <c r="J16" s="376"/>
      <c r="K16" s="376"/>
      <c r="L16" s="377"/>
      <c r="M16" s="92"/>
      <c r="N16" s="93"/>
      <c r="O16" s="93"/>
      <c r="P16" s="118" t="str">
        <f>+H16</f>
        <v>111-2222-3333</v>
      </c>
      <c r="Q16" s="100" t="s">
        <v>14</v>
      </c>
      <c r="R16" s="100"/>
      <c r="T16" s="98" t="s">
        <v>120</v>
      </c>
      <c r="U16" s="98">
        <v>8</v>
      </c>
    </row>
    <row r="17" spans="1:21" ht="20.25" customHeight="1">
      <c r="A17" s="91"/>
      <c r="B17" s="379" t="s">
        <v>158</v>
      </c>
      <c r="C17" s="380"/>
      <c r="D17" s="119" t="s">
        <v>62</v>
      </c>
      <c r="E17" s="383" t="s">
        <v>38</v>
      </c>
      <c r="F17" s="384"/>
      <c r="G17" s="384"/>
      <c r="H17" s="384"/>
      <c r="I17" s="384"/>
      <c r="J17" s="385"/>
      <c r="K17" s="386" t="s">
        <v>122</v>
      </c>
      <c r="L17" s="387"/>
      <c r="M17" s="92"/>
      <c r="N17" s="93"/>
      <c r="O17" s="93"/>
      <c r="P17" s="99" t="str">
        <f>+K18</f>
        <v>所属先 Office</v>
      </c>
      <c r="Q17" s="100" t="s">
        <v>29</v>
      </c>
      <c r="R17" s="100"/>
      <c r="T17" s="98" t="s">
        <v>112</v>
      </c>
      <c r="U17" s="98">
        <v>9</v>
      </c>
    </row>
    <row r="18" spans="1:21" ht="37.5" customHeight="1" thickBot="1">
      <c r="A18" s="91"/>
      <c r="B18" s="381"/>
      <c r="C18" s="382"/>
      <c r="D18" s="120" t="s">
        <v>151</v>
      </c>
      <c r="E18" s="388" t="s">
        <v>155</v>
      </c>
      <c r="F18" s="389"/>
      <c r="G18" s="389"/>
      <c r="H18" s="389"/>
      <c r="I18" s="389"/>
      <c r="J18" s="390"/>
      <c r="K18" s="363" t="s">
        <v>123</v>
      </c>
      <c r="L18" s="364"/>
      <c r="M18" s="92"/>
      <c r="N18" s="93"/>
      <c r="O18" s="93"/>
      <c r="P18" s="99" t="str">
        <f>+E18</f>
        <v>Graduate School of Agriculture
kakeko Cho 1-2-3, Kakiku city</v>
      </c>
      <c r="Q18" s="100" t="s">
        <v>30</v>
      </c>
      <c r="R18" s="100"/>
      <c r="T18" s="98" t="s">
        <v>147</v>
      </c>
      <c r="U18" s="98">
        <v>10</v>
      </c>
    </row>
    <row r="19" spans="1:21" ht="14.45" customHeight="1" thickBot="1">
      <c r="A19" s="91"/>
      <c r="B19" s="91"/>
      <c r="C19" s="91"/>
      <c r="D19" s="121"/>
      <c r="E19" s="121"/>
      <c r="F19" s="121"/>
      <c r="G19" s="121"/>
      <c r="H19" s="122"/>
      <c r="I19" s="91"/>
      <c r="J19" s="91"/>
      <c r="K19" s="91"/>
      <c r="L19" s="91"/>
      <c r="M19" s="92"/>
      <c r="N19" s="123"/>
      <c r="O19" s="94"/>
      <c r="P19" s="118" t="str">
        <f>+E17</f>
        <v>999-9999</v>
      </c>
      <c r="Q19" s="100" t="s">
        <v>31</v>
      </c>
      <c r="R19" s="100"/>
      <c r="U19" s="98">
        <v>11</v>
      </c>
    </row>
    <row r="20" spans="1:21" ht="31.15" customHeight="1" thickBot="1">
      <c r="A20" s="91"/>
      <c r="B20" s="350" t="s">
        <v>144</v>
      </c>
      <c r="C20" s="351"/>
      <c r="D20" s="351"/>
      <c r="E20" s="351"/>
      <c r="F20" s="351"/>
      <c r="G20" s="351"/>
      <c r="H20" s="351"/>
      <c r="I20" s="351"/>
      <c r="J20" s="351"/>
      <c r="K20" s="351"/>
      <c r="L20" s="352"/>
      <c r="M20" s="92"/>
      <c r="N20" s="93"/>
      <c r="O20" s="94"/>
      <c r="P20" s="99"/>
      <c r="Q20" s="100" t="s">
        <v>34</v>
      </c>
      <c r="R20" s="100"/>
      <c r="U20" s="98">
        <v>12</v>
      </c>
    </row>
    <row r="21" spans="1:21" ht="27" customHeight="1" thickBot="1">
      <c r="A21" s="91"/>
      <c r="B21" s="391"/>
      <c r="C21" s="392"/>
      <c r="D21" s="392"/>
      <c r="E21" s="392"/>
      <c r="F21" s="392"/>
      <c r="G21" s="392"/>
      <c r="H21" s="392"/>
      <c r="I21" s="392"/>
      <c r="J21" s="392"/>
      <c r="K21" s="392"/>
      <c r="L21" s="374"/>
      <c r="M21" s="92"/>
      <c r="N21" s="93"/>
      <c r="O21" s="94"/>
      <c r="P21" s="99" t="b">
        <v>1</v>
      </c>
      <c r="Q21" s="100" t="s">
        <v>32</v>
      </c>
      <c r="R21" s="100"/>
    </row>
    <row r="22" spans="1:21" ht="16.899999999999999" customHeight="1" thickBot="1">
      <c r="A22" s="91"/>
      <c r="B22" s="353" t="s">
        <v>56</v>
      </c>
      <c r="C22" s="354"/>
      <c r="D22" s="393" t="s">
        <v>99</v>
      </c>
      <c r="E22" s="394"/>
      <c r="F22" s="396" t="s">
        <v>57</v>
      </c>
      <c r="G22" s="356"/>
      <c r="H22" s="397" t="s">
        <v>4</v>
      </c>
      <c r="I22" s="398"/>
      <c r="J22" s="398"/>
      <c r="K22" s="398"/>
      <c r="L22" s="399"/>
      <c r="M22" s="92"/>
      <c r="N22" s="378" t="str">
        <f>IF(H22=R14,"学生会員は単年度資格です。2018年度に更新してください。
Student membership has a single year status. 
Please renew your status before the meeting.", "")</f>
        <v/>
      </c>
      <c r="O22" s="378"/>
      <c r="P22" s="99"/>
      <c r="Q22" s="100"/>
      <c r="R22" s="100"/>
    </row>
    <row r="23" spans="1:21" ht="30" customHeight="1" thickBot="1">
      <c r="A23" s="91"/>
      <c r="B23" s="355"/>
      <c r="C23" s="356"/>
      <c r="D23" s="395"/>
      <c r="E23" s="336"/>
      <c r="F23" s="353" t="s">
        <v>58</v>
      </c>
      <c r="G23" s="354"/>
      <c r="H23" s="124" t="s">
        <v>1</v>
      </c>
      <c r="I23" s="114" t="s">
        <v>2</v>
      </c>
      <c r="J23" s="125" t="s">
        <v>103</v>
      </c>
      <c r="K23" s="116" t="s">
        <v>63</v>
      </c>
      <c r="L23" s="126" t="s">
        <v>98</v>
      </c>
      <c r="M23" s="92"/>
      <c r="N23" s="378"/>
      <c r="O23" s="378"/>
      <c r="P23" s="99" t="str">
        <f>+H23&amp;"-"&amp;J23&amp;"-"&amp;L23</f>
        <v>031-責任-番号</v>
      </c>
      <c r="Q23" s="100"/>
      <c r="R23" s="100"/>
    </row>
    <row r="24" spans="1:21" ht="23.25" customHeight="1" thickBot="1">
      <c r="A24" s="91"/>
      <c r="B24" s="353" t="s">
        <v>59</v>
      </c>
      <c r="C24" s="354"/>
      <c r="D24" s="393" t="s">
        <v>100</v>
      </c>
      <c r="E24" s="394"/>
      <c r="F24" s="353" t="s">
        <v>60</v>
      </c>
      <c r="G24" s="354"/>
      <c r="H24" s="403" t="s">
        <v>104</v>
      </c>
      <c r="I24" s="404"/>
      <c r="J24" s="404"/>
      <c r="K24" s="404"/>
      <c r="L24" s="405"/>
      <c r="M24" s="92"/>
      <c r="N24" s="93"/>
      <c r="O24" s="94"/>
      <c r="P24" s="99"/>
      <c r="Q24" s="100"/>
      <c r="R24" s="100"/>
      <c r="T24" s="98" t="s">
        <v>121</v>
      </c>
    </row>
    <row r="25" spans="1:21" ht="23.25" customHeight="1" thickBot="1">
      <c r="A25" s="91"/>
      <c r="B25" s="363"/>
      <c r="C25" s="364"/>
      <c r="D25" s="363"/>
      <c r="E25" s="364"/>
      <c r="F25" s="369" t="s">
        <v>64</v>
      </c>
      <c r="G25" s="374"/>
      <c r="H25" s="406" t="s">
        <v>105</v>
      </c>
      <c r="I25" s="407"/>
      <c r="J25" s="407"/>
      <c r="K25" s="407"/>
      <c r="L25" s="364"/>
      <c r="M25" s="92"/>
      <c r="N25" s="93"/>
      <c r="O25" s="94"/>
      <c r="P25" s="99" t="str">
        <f>+H25</f>
        <v>責任電話</v>
      </c>
      <c r="Q25" s="100"/>
      <c r="R25" s="100"/>
      <c r="T25" s="98" t="s">
        <v>123</v>
      </c>
    </row>
    <row r="26" spans="1:21" ht="18" customHeight="1">
      <c r="A26" s="91"/>
      <c r="B26" s="379" t="s">
        <v>158</v>
      </c>
      <c r="C26" s="380"/>
      <c r="D26" s="127" t="s">
        <v>62</v>
      </c>
      <c r="E26" s="408" t="s">
        <v>101</v>
      </c>
      <c r="F26" s="384"/>
      <c r="G26" s="384"/>
      <c r="H26" s="384"/>
      <c r="I26" s="384"/>
      <c r="J26" s="385"/>
      <c r="K26" s="386" t="s">
        <v>122</v>
      </c>
      <c r="L26" s="387"/>
      <c r="M26" s="92"/>
      <c r="N26" s="93"/>
      <c r="O26" s="94"/>
      <c r="P26" s="99"/>
      <c r="Q26" s="100"/>
      <c r="R26" s="100"/>
    </row>
    <row r="27" spans="1:21" ht="37.5" customHeight="1" thickBot="1">
      <c r="A27" s="91"/>
      <c r="B27" s="381"/>
      <c r="C27" s="382"/>
      <c r="D27" s="128" t="s">
        <v>151</v>
      </c>
      <c r="E27" s="409" t="s">
        <v>102</v>
      </c>
      <c r="F27" s="389"/>
      <c r="G27" s="389"/>
      <c r="H27" s="389"/>
      <c r="I27" s="389"/>
      <c r="J27" s="390"/>
      <c r="K27" s="410" t="s">
        <v>121</v>
      </c>
      <c r="L27" s="411"/>
      <c r="M27" s="92"/>
      <c r="N27" s="93"/>
      <c r="O27" s="94"/>
      <c r="P27" s="99" t="str">
        <f>+K27</f>
        <v>自宅 Home</v>
      </c>
      <c r="Q27" s="100"/>
      <c r="R27" s="100"/>
    </row>
    <row r="28" spans="1:21" ht="14.45" customHeight="1" thickBot="1">
      <c r="A28" s="91"/>
      <c r="B28" s="91"/>
      <c r="C28" s="122"/>
      <c r="D28" s="129"/>
      <c r="E28" s="129"/>
      <c r="F28" s="129"/>
      <c r="G28" s="129"/>
      <c r="H28" s="122"/>
      <c r="I28" s="122"/>
      <c r="J28" s="122"/>
      <c r="K28" s="122"/>
      <c r="L28" s="122"/>
      <c r="M28" s="92"/>
      <c r="N28" s="93"/>
      <c r="O28" s="94"/>
      <c r="P28" s="99" t="str">
        <f>+E26</f>
        <v>責任郵便</v>
      </c>
      <c r="Q28" s="100"/>
      <c r="R28" s="100"/>
    </row>
    <row r="29" spans="1:21" ht="27" customHeight="1" thickBot="1">
      <c r="A29" s="91"/>
      <c r="B29" s="400" t="s">
        <v>127</v>
      </c>
      <c r="C29" s="401"/>
      <c r="D29" s="401"/>
      <c r="E29" s="401"/>
      <c r="F29" s="401"/>
      <c r="G29" s="401"/>
      <c r="H29" s="401"/>
      <c r="I29" s="401"/>
      <c r="J29" s="401"/>
      <c r="K29" s="401"/>
      <c r="L29" s="402"/>
      <c r="M29" s="92"/>
      <c r="N29" s="130"/>
      <c r="O29" s="94"/>
      <c r="P29" s="99" t="str">
        <f>+E27</f>
        <v>責任住所</v>
      </c>
      <c r="Q29" s="100"/>
      <c r="R29" s="100"/>
    </row>
    <row r="30" spans="1:21" ht="51.75" customHeight="1" thickBot="1">
      <c r="A30" s="91"/>
      <c r="B30" s="412" t="s">
        <v>159</v>
      </c>
      <c r="C30" s="392"/>
      <c r="D30" s="392"/>
      <c r="E30" s="392"/>
      <c r="F30" s="392"/>
      <c r="G30" s="392"/>
      <c r="H30" s="392"/>
      <c r="I30" s="392"/>
      <c r="J30" s="392"/>
      <c r="K30" s="392"/>
      <c r="L30" s="374"/>
      <c r="M30" s="92"/>
      <c r="N30" s="93"/>
      <c r="O30" s="94"/>
      <c r="P30" s="99" t="str">
        <f>+B30</f>
        <v>Optimal Behavior of Rice farmers in the Impercfectly Competitive land Lease in Japan: With a Focus on Transaction Costs and Uncertain Returns on Land Investment.</v>
      </c>
      <c r="Q30" s="100"/>
      <c r="R30" s="100"/>
    </row>
    <row r="31" spans="1:21" ht="14.45" customHeight="1" thickBot="1">
      <c r="A31" s="91"/>
      <c r="B31" s="91"/>
      <c r="C31" s="131"/>
      <c r="D31" s="131"/>
      <c r="E31" s="131"/>
      <c r="F31" s="131"/>
      <c r="G31" s="131"/>
      <c r="H31" s="131"/>
      <c r="I31" s="131"/>
      <c r="J31" s="131"/>
      <c r="K31" s="131"/>
      <c r="L31" s="131"/>
      <c r="M31" s="92"/>
      <c r="N31" s="93"/>
      <c r="O31" s="94"/>
      <c r="P31" s="99"/>
      <c r="Q31" s="100"/>
      <c r="R31" s="100"/>
    </row>
    <row r="32" spans="1:21" ht="36.75" customHeight="1">
      <c r="A32" s="91"/>
      <c r="B32" s="413" t="s">
        <v>141</v>
      </c>
      <c r="C32" s="414"/>
      <c r="D32" s="414"/>
      <c r="E32" s="414"/>
      <c r="F32" s="414"/>
      <c r="G32" s="414"/>
      <c r="H32" s="414"/>
      <c r="I32" s="414"/>
      <c r="J32" s="414"/>
      <c r="K32" s="414"/>
      <c r="L32" s="415"/>
      <c r="M32" s="92"/>
      <c r="N32" s="93"/>
      <c r="O32" s="94"/>
      <c r="P32" s="99"/>
      <c r="Q32" s="100"/>
      <c r="R32" s="100"/>
    </row>
    <row r="33" spans="1:20" ht="48.6" customHeight="1">
      <c r="A33" s="91"/>
      <c r="B33" s="132"/>
      <c r="C33" s="133" t="s">
        <v>93</v>
      </c>
      <c r="D33" s="416" t="s">
        <v>65</v>
      </c>
      <c r="E33" s="417"/>
      <c r="F33" s="417"/>
      <c r="G33" s="418" t="s">
        <v>59</v>
      </c>
      <c r="H33" s="417"/>
      <c r="I33" s="417"/>
      <c r="J33" s="417"/>
      <c r="K33" s="417"/>
      <c r="L33" s="419"/>
      <c r="M33" s="92"/>
      <c r="N33" s="93"/>
      <c r="O33" s="94"/>
      <c r="P33" s="99"/>
      <c r="Q33" s="100"/>
      <c r="R33" s="100"/>
    </row>
    <row r="34" spans="1:20" ht="27" customHeight="1">
      <c r="A34" s="91"/>
      <c r="B34" s="134">
        <v>1</v>
      </c>
      <c r="C34" s="135" t="s">
        <v>7</v>
      </c>
      <c r="D34" s="420" t="str">
        <f>IF(ISBLANK(D13)=TRUE, "", D13)</f>
        <v>Ueo Aiue</v>
      </c>
      <c r="E34" s="420"/>
      <c r="F34" s="420"/>
      <c r="G34" s="421" t="str">
        <f>IF(ISBLANK(D15)=TRUE, "", D15)</f>
        <v>kakiku University, Graduate School of Agriculture</v>
      </c>
      <c r="H34" s="421"/>
      <c r="I34" s="421"/>
      <c r="J34" s="421"/>
      <c r="K34" s="421"/>
      <c r="L34" s="422"/>
      <c r="M34" s="94" t="s">
        <v>66</v>
      </c>
      <c r="N34" s="93"/>
      <c r="O34" s="94"/>
      <c r="P34" s="99"/>
      <c r="Q34" s="100"/>
      <c r="R34" s="100"/>
    </row>
    <row r="35" spans="1:20" ht="27" customHeight="1">
      <c r="A35" s="91"/>
      <c r="B35" s="134">
        <v>2</v>
      </c>
      <c r="C35" s="135"/>
      <c r="D35" s="420" t="s">
        <v>156</v>
      </c>
      <c r="E35" s="420"/>
      <c r="F35" s="420"/>
      <c r="G35" s="421" t="s">
        <v>8</v>
      </c>
      <c r="H35" s="421"/>
      <c r="I35" s="421"/>
      <c r="J35" s="421"/>
      <c r="K35" s="421"/>
      <c r="L35" s="422"/>
      <c r="M35" s="136"/>
      <c r="N35" s="93"/>
      <c r="O35" s="94"/>
      <c r="P35" s="99"/>
      <c r="Q35" s="100"/>
      <c r="R35" s="100"/>
    </row>
    <row r="36" spans="1:20" ht="27" customHeight="1">
      <c r="A36" s="91"/>
      <c r="B36" s="134">
        <v>3</v>
      </c>
      <c r="C36" s="137"/>
      <c r="D36" s="423"/>
      <c r="E36" s="420"/>
      <c r="F36" s="420"/>
      <c r="G36" s="424"/>
      <c r="H36" s="421"/>
      <c r="I36" s="421"/>
      <c r="J36" s="421"/>
      <c r="K36" s="421"/>
      <c r="L36" s="422"/>
      <c r="M36" s="92"/>
      <c r="N36" s="93"/>
      <c r="O36" s="94"/>
      <c r="P36" s="99"/>
      <c r="Q36" s="100"/>
      <c r="R36" s="100"/>
    </row>
    <row r="37" spans="1:20" ht="27" customHeight="1">
      <c r="A37" s="91"/>
      <c r="B37" s="134">
        <v>4</v>
      </c>
      <c r="C37" s="135"/>
      <c r="D37" s="423"/>
      <c r="E37" s="420"/>
      <c r="F37" s="420"/>
      <c r="G37" s="424"/>
      <c r="H37" s="421"/>
      <c r="I37" s="421"/>
      <c r="J37" s="421"/>
      <c r="K37" s="421"/>
      <c r="L37" s="422"/>
      <c r="M37" s="92"/>
      <c r="N37" s="93"/>
      <c r="O37" s="94"/>
      <c r="P37" s="99"/>
      <c r="Q37" s="100"/>
      <c r="R37" s="100"/>
    </row>
    <row r="38" spans="1:20" ht="33" customHeight="1">
      <c r="A38" s="91"/>
      <c r="B38" s="134">
        <v>5</v>
      </c>
      <c r="C38" s="135"/>
      <c r="D38" s="423"/>
      <c r="E38" s="420"/>
      <c r="F38" s="420"/>
      <c r="G38" s="424"/>
      <c r="H38" s="421"/>
      <c r="I38" s="421"/>
      <c r="J38" s="421"/>
      <c r="K38" s="421"/>
      <c r="L38" s="422"/>
      <c r="M38" s="92"/>
      <c r="N38" s="93"/>
      <c r="O38" s="94"/>
      <c r="P38" s="99"/>
      <c r="Q38" s="100"/>
      <c r="R38" s="100"/>
    </row>
    <row r="39" spans="1:20" ht="33" customHeight="1">
      <c r="A39" s="91"/>
      <c r="B39" s="134">
        <v>6</v>
      </c>
      <c r="C39" s="135"/>
      <c r="D39" s="423"/>
      <c r="E39" s="420"/>
      <c r="F39" s="420"/>
      <c r="G39" s="424"/>
      <c r="H39" s="421"/>
      <c r="I39" s="421"/>
      <c r="J39" s="421"/>
      <c r="K39" s="421"/>
      <c r="L39" s="422"/>
      <c r="M39" s="92"/>
      <c r="N39" s="93"/>
      <c r="O39" s="94"/>
      <c r="P39" s="99"/>
      <c r="Q39" s="100"/>
      <c r="R39" s="100"/>
    </row>
    <row r="40" spans="1:20" ht="33" customHeight="1">
      <c r="A40" s="91"/>
      <c r="B40" s="134">
        <v>7</v>
      </c>
      <c r="C40" s="135"/>
      <c r="D40" s="423"/>
      <c r="E40" s="420"/>
      <c r="F40" s="420"/>
      <c r="G40" s="424"/>
      <c r="H40" s="421"/>
      <c r="I40" s="421"/>
      <c r="J40" s="421"/>
      <c r="K40" s="421"/>
      <c r="L40" s="422"/>
      <c r="M40" s="92"/>
      <c r="N40" s="93"/>
      <c r="O40" s="94"/>
      <c r="P40" s="99"/>
      <c r="Q40" s="100"/>
      <c r="R40" s="100"/>
    </row>
    <row r="41" spans="1:20" ht="33" customHeight="1" thickBot="1">
      <c r="A41" s="91"/>
      <c r="B41" s="138">
        <v>8</v>
      </c>
      <c r="C41" s="139"/>
      <c r="D41" s="423"/>
      <c r="E41" s="420"/>
      <c r="F41" s="420"/>
      <c r="G41" s="424"/>
      <c r="H41" s="421"/>
      <c r="I41" s="421"/>
      <c r="J41" s="421"/>
      <c r="K41" s="421"/>
      <c r="L41" s="422"/>
      <c r="M41" s="92"/>
      <c r="N41" s="93"/>
      <c r="O41" s="94"/>
      <c r="P41" s="99"/>
      <c r="Q41" s="100"/>
      <c r="R41" s="100"/>
    </row>
    <row r="42" spans="1:20" ht="33" customHeight="1">
      <c r="A42" s="91"/>
      <c r="B42" s="91"/>
      <c r="C42" s="235" t="str">
        <f>IF(COUNTA(C34:C41)=0,"↑コレスポンディング・オーサーに'*'をつけてください。Put '*' for the corresponding author.","")</f>
        <v/>
      </c>
      <c r="D42" s="235"/>
      <c r="E42" s="235"/>
      <c r="F42" s="235"/>
      <c r="G42" s="235"/>
      <c r="H42" s="235"/>
      <c r="I42" s="235"/>
      <c r="J42" s="235"/>
      <c r="K42" s="235"/>
      <c r="L42" s="235"/>
      <c r="M42" s="92"/>
      <c r="N42" s="93"/>
      <c r="O42" s="94"/>
      <c r="P42" s="99"/>
      <c r="Q42" s="100"/>
      <c r="R42" s="100"/>
    </row>
    <row r="43" spans="1:20" ht="14.45" customHeight="1" thickBot="1">
      <c r="A43" s="91"/>
      <c r="B43" s="91"/>
      <c r="C43" s="129"/>
      <c r="D43" s="129"/>
      <c r="E43" s="129"/>
      <c r="F43" s="129"/>
      <c r="G43" s="129"/>
      <c r="H43" s="129"/>
      <c r="I43" s="129"/>
      <c r="J43" s="129"/>
      <c r="K43" s="129"/>
      <c r="L43" s="129"/>
      <c r="M43" s="92"/>
      <c r="N43" s="93"/>
      <c r="O43" s="94"/>
      <c r="P43" s="99"/>
      <c r="Q43" s="100"/>
      <c r="R43" s="100"/>
    </row>
    <row r="44" spans="1:20" ht="13.15" customHeight="1">
      <c r="A44" s="91"/>
      <c r="B44" s="140" t="s">
        <v>128</v>
      </c>
      <c r="C44" s="141"/>
      <c r="D44" s="425">
        <v>6</v>
      </c>
      <c r="E44" s="142" t="s">
        <v>67</v>
      </c>
      <c r="F44" s="143"/>
      <c r="G44" s="427"/>
      <c r="H44" s="427"/>
      <c r="I44" s="427"/>
      <c r="J44" s="427"/>
      <c r="K44" s="427"/>
      <c r="L44" s="144"/>
      <c r="M44" s="92"/>
      <c r="N44" s="93"/>
      <c r="O44" s="94"/>
      <c r="P44" s="99">
        <f>+D44</f>
        <v>6</v>
      </c>
      <c r="Q44" s="100" t="s">
        <v>11</v>
      </c>
      <c r="R44" s="100"/>
      <c r="T44" s="98">
        <v>4</v>
      </c>
    </row>
    <row r="45" spans="1:20" ht="15" thickBot="1">
      <c r="A45" s="91"/>
      <c r="B45" s="145" t="s">
        <v>9</v>
      </c>
      <c r="C45" s="146"/>
      <c r="D45" s="426"/>
      <c r="E45" s="147" t="s">
        <v>3</v>
      </c>
      <c r="F45" s="143"/>
      <c r="G45" s="427"/>
      <c r="H45" s="427"/>
      <c r="I45" s="427"/>
      <c r="J45" s="427"/>
      <c r="K45" s="427"/>
      <c r="L45" s="144"/>
      <c r="M45" s="92"/>
      <c r="N45" s="93"/>
      <c r="O45" s="94"/>
      <c r="P45" s="99"/>
      <c r="Q45" s="100"/>
      <c r="R45" s="100"/>
      <c r="T45" s="98">
        <v>5</v>
      </c>
    </row>
    <row r="46" spans="1:20" ht="14.25" customHeight="1">
      <c r="A46" s="91"/>
      <c r="B46" s="148"/>
      <c r="C46" s="91"/>
      <c r="D46" s="149"/>
      <c r="E46" s="149"/>
      <c r="F46" s="129"/>
      <c r="G46" s="129"/>
      <c r="H46" s="129"/>
      <c r="I46" s="129"/>
      <c r="J46" s="129"/>
      <c r="K46" s="129"/>
      <c r="L46" s="129"/>
      <c r="M46" s="92"/>
      <c r="N46" s="93"/>
      <c r="O46" s="94"/>
      <c r="P46" s="99"/>
      <c r="Q46" s="100"/>
      <c r="R46" s="100"/>
      <c r="T46" s="98">
        <v>6</v>
      </c>
    </row>
    <row r="47" spans="1:20" ht="14.25" customHeight="1">
      <c r="A47" s="91"/>
      <c r="B47" s="148"/>
      <c r="C47" s="91"/>
      <c r="D47" s="149"/>
      <c r="E47" s="149"/>
      <c r="F47" s="129"/>
      <c r="G47" s="129"/>
      <c r="H47" s="129"/>
      <c r="I47" s="129"/>
      <c r="J47" s="129"/>
      <c r="K47" s="129"/>
      <c r="L47" s="129"/>
      <c r="M47" s="92"/>
      <c r="N47" s="93"/>
      <c r="O47" s="94"/>
      <c r="P47" s="99"/>
      <c r="Q47" s="100"/>
      <c r="R47" s="100"/>
    </row>
    <row r="48" spans="1:20" ht="14.25" customHeight="1">
      <c r="A48" s="91"/>
      <c r="B48" s="148"/>
      <c r="C48" s="91"/>
      <c r="D48" s="149"/>
      <c r="E48" s="149"/>
      <c r="F48" s="129"/>
      <c r="G48" s="129"/>
      <c r="H48" s="129"/>
      <c r="I48" s="129"/>
      <c r="J48" s="129"/>
      <c r="K48" s="129"/>
      <c r="L48" s="129"/>
      <c r="M48" s="92"/>
      <c r="N48" s="93"/>
      <c r="O48" s="94"/>
      <c r="P48" s="99"/>
      <c r="Q48" s="100"/>
      <c r="R48" s="100"/>
    </row>
    <row r="49" spans="1:18" ht="14.25" customHeight="1">
      <c r="A49" s="91"/>
      <c r="B49" s="148"/>
      <c r="C49" s="91"/>
      <c r="D49" s="149"/>
      <c r="E49" s="149"/>
      <c r="F49" s="129"/>
      <c r="G49" s="129"/>
      <c r="H49" s="129"/>
      <c r="I49" s="129"/>
      <c r="J49" s="129"/>
      <c r="K49" s="129"/>
      <c r="L49" s="129"/>
      <c r="M49" s="92"/>
      <c r="N49" s="93"/>
      <c r="O49" s="94"/>
      <c r="P49" s="99"/>
      <c r="Q49" s="100"/>
      <c r="R49" s="100"/>
    </row>
    <row r="50" spans="1:18" ht="14.25" customHeight="1">
      <c r="A50" s="91"/>
      <c r="B50" s="148"/>
      <c r="C50" s="91"/>
      <c r="D50" s="149"/>
      <c r="E50" s="149"/>
      <c r="F50" s="129"/>
      <c r="G50" s="129"/>
      <c r="H50" s="129"/>
      <c r="I50" s="129"/>
      <c r="J50" s="129"/>
      <c r="K50" s="129"/>
      <c r="L50" s="129"/>
      <c r="M50" s="92"/>
      <c r="N50" s="93"/>
      <c r="O50" s="94"/>
      <c r="P50" s="99"/>
      <c r="Q50" s="100"/>
      <c r="R50" s="100"/>
    </row>
    <row r="51" spans="1:18" ht="14.25" customHeight="1">
      <c r="A51" s="91">
        <v>1</v>
      </c>
      <c r="B51" s="148"/>
      <c r="C51" s="150" t="s">
        <v>145</v>
      </c>
      <c r="D51" s="149"/>
      <c r="E51" s="149"/>
      <c r="F51" s="129"/>
      <c r="G51" s="129"/>
      <c r="H51" s="129"/>
      <c r="I51" s="129"/>
      <c r="J51" s="129"/>
      <c r="K51" s="129"/>
      <c r="L51" s="129"/>
      <c r="M51" s="92"/>
      <c r="N51" s="93"/>
      <c r="O51" s="94"/>
      <c r="P51" s="99" t="b">
        <v>1</v>
      </c>
      <c r="Q51" s="100"/>
      <c r="R51" s="100"/>
    </row>
    <row r="52" spans="1:18" ht="14.25" customHeight="1">
      <c r="A52" s="91"/>
      <c r="B52" s="148"/>
      <c r="C52" s="91" t="s">
        <v>146</v>
      </c>
      <c r="D52" s="149"/>
      <c r="E52" s="149"/>
      <c r="F52" s="129"/>
      <c r="G52" s="129"/>
      <c r="H52" s="129"/>
      <c r="I52" s="129"/>
      <c r="J52" s="129"/>
      <c r="K52" s="129"/>
      <c r="L52" s="129"/>
      <c r="M52" s="92"/>
      <c r="N52" s="93"/>
      <c r="O52" s="94"/>
      <c r="P52" s="99"/>
      <c r="Q52" s="100"/>
      <c r="R52" s="100"/>
    </row>
    <row r="53" spans="1:18" ht="8.25" customHeight="1">
      <c r="A53" s="91"/>
      <c r="B53" s="148"/>
      <c r="C53" s="91"/>
      <c r="D53" s="149"/>
      <c r="E53" s="149"/>
      <c r="F53" s="129"/>
      <c r="G53" s="129"/>
      <c r="H53" s="129"/>
      <c r="I53" s="129"/>
      <c r="J53" s="129"/>
      <c r="K53" s="129"/>
      <c r="L53" s="129"/>
      <c r="M53" s="92"/>
      <c r="N53" s="93"/>
      <c r="O53" s="94"/>
      <c r="P53" s="99"/>
      <c r="Q53" s="100"/>
      <c r="R53" s="100"/>
    </row>
    <row r="54" spans="1:18" ht="14.25" customHeight="1">
      <c r="A54" s="91"/>
      <c r="B54" s="148"/>
      <c r="C54" s="91" t="s">
        <v>68</v>
      </c>
      <c r="D54" s="149"/>
      <c r="E54" s="149"/>
      <c r="F54" s="129"/>
      <c r="G54" s="129"/>
      <c r="H54" s="129"/>
      <c r="I54" s="129"/>
      <c r="J54" s="129"/>
      <c r="K54" s="129"/>
      <c r="L54" s="129"/>
      <c r="M54" s="92"/>
      <c r="N54" s="93"/>
      <c r="O54" s="94"/>
      <c r="P54" s="99" t="b">
        <v>1</v>
      </c>
      <c r="Q54" s="100"/>
      <c r="R54" s="100"/>
    </row>
    <row r="55" spans="1:18" ht="14.25" customHeight="1">
      <c r="A55" s="91"/>
      <c r="B55" s="148"/>
      <c r="C55" s="91" t="s">
        <v>12</v>
      </c>
      <c r="D55" s="149"/>
      <c r="E55" s="149"/>
      <c r="F55" s="129"/>
      <c r="G55" s="129"/>
      <c r="H55" s="129"/>
      <c r="I55" s="129"/>
      <c r="J55" s="129"/>
      <c r="K55" s="129"/>
      <c r="L55" s="129"/>
      <c r="M55" s="92"/>
      <c r="N55" s="93"/>
      <c r="O55" s="94"/>
      <c r="P55" s="99"/>
      <c r="Q55" s="100"/>
      <c r="R55" s="100"/>
    </row>
    <row r="56" spans="1:18" ht="14.25" customHeight="1">
      <c r="A56" s="91"/>
      <c r="B56" s="148"/>
      <c r="C56" s="91" t="s">
        <v>21</v>
      </c>
      <c r="D56" s="149"/>
      <c r="E56" s="149"/>
      <c r="F56" s="129"/>
      <c r="G56" s="129"/>
      <c r="H56" s="129"/>
      <c r="I56" s="129"/>
      <c r="J56" s="129"/>
      <c r="K56" s="129"/>
      <c r="L56" s="129"/>
      <c r="M56" s="92"/>
      <c r="N56" s="93"/>
      <c r="O56" s="94"/>
      <c r="P56" s="99"/>
      <c r="Q56" s="100"/>
      <c r="R56" s="100"/>
    </row>
    <row r="57" spans="1:18" ht="14.25" customHeight="1">
      <c r="A57" s="91"/>
      <c r="B57" s="148"/>
      <c r="C57" s="91" t="s">
        <v>22</v>
      </c>
      <c r="D57" s="149"/>
      <c r="E57" s="149"/>
      <c r="F57" s="129"/>
      <c r="G57" s="129"/>
      <c r="H57" s="129"/>
      <c r="I57" s="129"/>
      <c r="J57" s="129"/>
      <c r="K57" s="129"/>
      <c r="L57" s="129"/>
      <c r="M57" s="92"/>
      <c r="N57" s="93"/>
      <c r="O57" s="94"/>
      <c r="P57" s="99"/>
      <c r="Q57" s="100"/>
      <c r="R57" s="100"/>
    </row>
    <row r="58" spans="1:18" ht="14.25" customHeight="1">
      <c r="A58" s="91"/>
      <c r="B58" s="148"/>
      <c r="C58" s="91" t="s">
        <v>23</v>
      </c>
      <c r="D58" s="149"/>
      <c r="E58" s="149"/>
      <c r="F58" s="129"/>
      <c r="G58" s="129"/>
      <c r="H58" s="129"/>
      <c r="I58" s="129"/>
      <c r="J58" s="129"/>
      <c r="K58" s="129"/>
      <c r="L58" s="129"/>
      <c r="M58" s="92"/>
      <c r="N58" s="93"/>
      <c r="O58" s="94"/>
      <c r="P58" s="99"/>
      <c r="Q58" s="100"/>
      <c r="R58" s="100"/>
    </row>
    <row r="59" spans="1:18" ht="7.5" customHeight="1">
      <c r="A59" s="91"/>
      <c r="B59" s="148"/>
      <c r="C59" s="91"/>
      <c r="D59" s="149"/>
      <c r="E59" s="149"/>
      <c r="F59" s="129"/>
      <c r="G59" s="129"/>
      <c r="H59" s="129"/>
      <c r="I59" s="129"/>
      <c r="J59" s="129"/>
      <c r="K59" s="129"/>
      <c r="L59" s="129"/>
      <c r="M59" s="92"/>
      <c r="N59" s="93"/>
      <c r="O59" s="94"/>
      <c r="P59" s="99"/>
      <c r="Q59" s="100"/>
      <c r="R59" s="100"/>
    </row>
    <row r="60" spans="1:18" ht="14.25" customHeight="1">
      <c r="A60" s="91"/>
      <c r="B60" s="148"/>
      <c r="C60" s="151" t="s">
        <v>125</v>
      </c>
      <c r="D60" s="149"/>
      <c r="E60" s="149"/>
      <c r="F60" s="129"/>
      <c r="G60" s="129"/>
      <c r="H60" s="129"/>
      <c r="I60" s="129"/>
      <c r="J60" s="129"/>
      <c r="K60" s="129"/>
      <c r="L60" s="129"/>
      <c r="M60" s="92"/>
      <c r="N60" s="93"/>
      <c r="O60" s="94"/>
      <c r="P60" s="99" t="b">
        <v>1</v>
      </c>
      <c r="Q60" s="100"/>
      <c r="R60" s="100"/>
    </row>
    <row r="61" spans="1:18" ht="14.25" customHeight="1">
      <c r="A61" s="91"/>
      <c r="B61" s="148"/>
      <c r="C61" s="91" t="s">
        <v>126</v>
      </c>
      <c r="D61" s="149"/>
      <c r="E61" s="149"/>
      <c r="F61" s="129"/>
      <c r="G61" s="129"/>
      <c r="H61" s="129"/>
      <c r="I61" s="129"/>
      <c r="J61" s="129"/>
      <c r="K61" s="129"/>
      <c r="L61" s="129"/>
      <c r="M61" s="92"/>
      <c r="N61" s="93"/>
      <c r="O61" s="94"/>
      <c r="P61" s="99"/>
      <c r="Q61" s="100"/>
      <c r="R61" s="100"/>
    </row>
    <row r="62" spans="1:18" ht="8.25" customHeight="1">
      <c r="A62" s="91"/>
      <c r="B62" s="148"/>
      <c r="C62" s="91"/>
      <c r="D62" s="149"/>
      <c r="E62" s="149"/>
      <c r="F62" s="129"/>
      <c r="G62" s="129"/>
      <c r="H62" s="129"/>
      <c r="I62" s="129"/>
      <c r="J62" s="129"/>
      <c r="K62" s="129"/>
      <c r="L62" s="129"/>
      <c r="M62" s="92"/>
      <c r="N62" s="93"/>
      <c r="O62" s="94"/>
      <c r="P62" s="99"/>
      <c r="Q62" s="100"/>
      <c r="R62" s="100"/>
    </row>
    <row r="63" spans="1:18" ht="14.25" customHeight="1">
      <c r="A63" s="91"/>
      <c r="B63" s="148"/>
      <c r="C63" s="91" t="s">
        <v>69</v>
      </c>
      <c r="D63" s="149"/>
      <c r="E63" s="149"/>
      <c r="F63" s="129"/>
      <c r="G63" s="129"/>
      <c r="H63" s="129"/>
      <c r="I63" s="129"/>
      <c r="J63" s="129"/>
      <c r="K63" s="129"/>
      <c r="L63" s="129"/>
      <c r="M63" s="92"/>
      <c r="N63" s="93"/>
      <c r="O63" s="94"/>
      <c r="P63" s="99" t="b">
        <v>1</v>
      </c>
      <c r="Q63" s="100"/>
      <c r="R63" s="100"/>
    </row>
    <row r="64" spans="1:18" ht="14.25" customHeight="1">
      <c r="A64" s="91"/>
      <c r="B64" s="148"/>
      <c r="C64" s="91" t="s">
        <v>13</v>
      </c>
      <c r="D64" s="149"/>
      <c r="E64" s="149"/>
      <c r="F64" s="129"/>
      <c r="G64" s="129"/>
      <c r="H64" s="129"/>
      <c r="I64" s="129"/>
      <c r="J64" s="129"/>
      <c r="K64" s="129"/>
      <c r="L64" s="129"/>
      <c r="M64" s="92"/>
      <c r="N64" s="93"/>
      <c r="O64" s="94"/>
      <c r="P64" s="99"/>
      <c r="Q64" s="100"/>
      <c r="R64" s="100"/>
    </row>
    <row r="65" spans="1:18" ht="9" customHeight="1">
      <c r="A65" s="91"/>
      <c r="B65" s="148"/>
      <c r="C65" s="91"/>
      <c r="D65" s="149"/>
      <c r="E65" s="149"/>
      <c r="F65" s="129"/>
      <c r="G65" s="129"/>
      <c r="H65" s="129"/>
      <c r="I65" s="129"/>
      <c r="J65" s="129"/>
      <c r="K65" s="129"/>
      <c r="L65" s="129"/>
      <c r="M65" s="92"/>
      <c r="N65" s="93"/>
      <c r="O65" s="94"/>
      <c r="P65" s="99"/>
      <c r="Q65" s="100"/>
      <c r="R65" s="100"/>
    </row>
    <row r="66" spans="1:18" ht="14.25" customHeight="1">
      <c r="A66" s="91"/>
      <c r="B66" s="148"/>
      <c r="C66" s="91" t="s">
        <v>70</v>
      </c>
      <c r="D66" s="149"/>
      <c r="E66" s="149"/>
      <c r="F66" s="129"/>
      <c r="G66" s="129"/>
      <c r="H66" s="129"/>
      <c r="I66" s="129"/>
      <c r="J66" s="129"/>
      <c r="K66" s="129"/>
      <c r="L66" s="129"/>
      <c r="M66" s="92"/>
      <c r="N66" s="93"/>
      <c r="O66" s="94"/>
      <c r="P66" s="99" t="b">
        <v>0</v>
      </c>
      <c r="Q66" s="100"/>
      <c r="R66" s="100"/>
    </row>
    <row r="67" spans="1:18" ht="21" customHeight="1">
      <c r="A67" s="91"/>
      <c r="B67" s="148"/>
      <c r="C67" s="91" t="s">
        <v>71</v>
      </c>
      <c r="D67" s="149"/>
      <c r="E67" s="431"/>
      <c r="F67" s="432"/>
      <c r="G67" s="433"/>
      <c r="H67" s="129"/>
      <c r="I67" s="129"/>
      <c r="J67" s="129"/>
      <c r="K67" s="129"/>
      <c r="L67" s="129"/>
      <c r="M67" s="92"/>
      <c r="N67" s="93"/>
      <c r="O67" s="94"/>
      <c r="P67" s="99">
        <f>+E67</f>
        <v>0</v>
      </c>
      <c r="Q67" s="100"/>
      <c r="R67" s="100"/>
    </row>
    <row r="68" spans="1:18" ht="10.5" customHeight="1">
      <c r="A68" s="91"/>
      <c r="B68" s="148"/>
      <c r="C68" s="91"/>
      <c r="D68" s="149"/>
      <c r="E68" s="149"/>
      <c r="F68" s="149"/>
      <c r="G68" s="149"/>
      <c r="H68" s="129"/>
      <c r="I68" s="129"/>
      <c r="J68" s="129"/>
      <c r="K68" s="129"/>
      <c r="L68" s="129"/>
      <c r="M68" s="92"/>
      <c r="N68" s="93"/>
      <c r="O68" s="94"/>
      <c r="P68" s="99"/>
      <c r="Q68" s="100"/>
      <c r="R68" s="100"/>
    </row>
    <row r="69" spans="1:18" ht="14.25" customHeight="1">
      <c r="A69" s="91"/>
      <c r="B69" s="148"/>
      <c r="C69" s="91" t="s">
        <v>15</v>
      </c>
      <c r="D69" s="149"/>
      <c r="E69" s="149"/>
      <c r="F69" s="129"/>
      <c r="G69" s="129"/>
      <c r="H69" s="129"/>
      <c r="I69" s="129"/>
      <c r="J69" s="129"/>
      <c r="K69" s="129"/>
      <c r="L69" s="129"/>
      <c r="M69" s="92"/>
      <c r="N69" s="93"/>
      <c r="O69" s="94"/>
      <c r="P69" s="99" t="b">
        <v>1</v>
      </c>
      <c r="Q69" s="100"/>
      <c r="R69" s="100"/>
    </row>
    <row r="70" spans="1:18" ht="21.6" customHeight="1">
      <c r="A70" s="91"/>
      <c r="B70" s="148"/>
      <c r="C70" s="91" t="s">
        <v>16</v>
      </c>
      <c r="D70" s="149"/>
      <c r="E70" s="431" t="s">
        <v>157</v>
      </c>
      <c r="F70" s="432"/>
      <c r="G70" s="433"/>
      <c r="H70" s="129"/>
      <c r="I70" s="129"/>
      <c r="J70" s="129"/>
      <c r="K70" s="129"/>
      <c r="L70" s="129"/>
      <c r="M70" s="92"/>
      <c r="N70" s="93"/>
      <c r="O70" s="94"/>
      <c r="P70" s="99" t="str">
        <f>+E70</f>
        <v>Naninu English Editing Co. Ltd</v>
      </c>
      <c r="Q70" s="100"/>
      <c r="R70" s="100"/>
    </row>
    <row r="71" spans="1:18" ht="14.25" customHeight="1">
      <c r="A71" s="91"/>
      <c r="B71" s="148"/>
      <c r="C71" s="91"/>
      <c r="D71" s="149"/>
      <c r="E71" s="149"/>
      <c r="F71" s="129"/>
      <c r="G71" s="129"/>
      <c r="H71" s="129"/>
      <c r="I71" s="129"/>
      <c r="J71" s="129"/>
      <c r="K71" s="129"/>
      <c r="L71" s="129"/>
      <c r="M71" s="92"/>
      <c r="N71" s="93"/>
      <c r="O71" s="94"/>
      <c r="P71" s="99"/>
      <c r="Q71" s="100"/>
      <c r="R71" s="100"/>
    </row>
    <row r="72" spans="1:18" ht="14.25" customHeight="1">
      <c r="A72" s="91"/>
      <c r="B72" s="148"/>
      <c r="C72" s="91"/>
      <c r="D72" s="149"/>
      <c r="E72" s="149"/>
      <c r="F72" s="129"/>
      <c r="G72" s="129"/>
      <c r="H72" s="129"/>
      <c r="I72" s="129"/>
      <c r="J72" s="129"/>
      <c r="K72" s="129"/>
      <c r="L72" s="129"/>
      <c r="M72" s="92"/>
      <c r="N72" s="93"/>
      <c r="O72" s="94"/>
      <c r="P72" s="99"/>
      <c r="Q72" s="100"/>
      <c r="R72" s="100"/>
    </row>
    <row r="73" spans="1:18" ht="14.25" customHeight="1">
      <c r="A73" s="91"/>
      <c r="B73" s="148"/>
      <c r="C73" s="91"/>
      <c r="D73" s="149"/>
      <c r="E73" s="149"/>
      <c r="F73" s="129"/>
      <c r="G73" s="129"/>
      <c r="H73" s="129"/>
      <c r="I73" s="129"/>
      <c r="J73" s="129"/>
      <c r="K73" s="129"/>
      <c r="L73" s="129"/>
      <c r="M73" s="92"/>
      <c r="N73" s="93"/>
      <c r="O73" s="94"/>
      <c r="P73" s="99"/>
      <c r="Q73" s="100"/>
      <c r="R73" s="100"/>
    </row>
    <row r="74" spans="1:18" ht="14.25" customHeight="1">
      <c r="A74" s="91"/>
      <c r="B74" s="152" t="s">
        <v>124</v>
      </c>
      <c r="C74" s="91"/>
      <c r="D74" s="149"/>
      <c r="E74" s="149"/>
      <c r="F74" s="129"/>
      <c r="G74" s="129"/>
      <c r="H74" s="129"/>
      <c r="I74" s="129"/>
      <c r="J74" s="129"/>
      <c r="K74" s="129"/>
      <c r="L74" s="129"/>
      <c r="M74" s="92"/>
      <c r="N74" s="93"/>
      <c r="O74" s="94"/>
      <c r="P74" s="99"/>
      <c r="Q74" s="100"/>
      <c r="R74" s="100"/>
    </row>
    <row r="75" spans="1:18" ht="14.25" customHeight="1">
      <c r="A75" s="91"/>
      <c r="B75" s="153" t="s">
        <v>17</v>
      </c>
      <c r="C75" s="91"/>
      <c r="D75" s="149"/>
      <c r="E75" s="149"/>
      <c r="F75" s="129"/>
      <c r="G75" s="129"/>
      <c r="H75" s="129"/>
      <c r="I75" s="129"/>
      <c r="J75" s="129"/>
      <c r="K75" s="129"/>
      <c r="L75" s="129"/>
      <c r="M75" s="92"/>
      <c r="N75" s="93"/>
      <c r="O75" s="94"/>
      <c r="P75" s="99"/>
      <c r="Q75" s="100"/>
      <c r="R75" s="100"/>
    </row>
    <row r="76" spans="1:18" ht="14.25" customHeight="1" thickBot="1">
      <c r="A76" s="91"/>
      <c r="B76" s="153" t="s">
        <v>18</v>
      </c>
      <c r="C76" s="91"/>
      <c r="D76" s="149"/>
      <c r="E76" s="149"/>
      <c r="F76" s="129"/>
      <c r="G76" s="129"/>
      <c r="H76" s="129"/>
      <c r="I76" s="129"/>
      <c r="J76" s="129"/>
      <c r="K76" s="129"/>
      <c r="L76" s="129"/>
      <c r="M76" s="92"/>
      <c r="N76" s="93"/>
      <c r="O76" s="94"/>
      <c r="P76" s="99"/>
      <c r="Q76" s="100"/>
      <c r="R76" s="100"/>
    </row>
    <row r="77" spans="1:18" ht="14.25" customHeight="1">
      <c r="A77" s="91"/>
      <c r="B77" s="434" t="s">
        <v>106</v>
      </c>
      <c r="C77" s="435"/>
      <c r="D77" s="435"/>
      <c r="E77" s="435"/>
      <c r="F77" s="435"/>
      <c r="G77" s="435"/>
      <c r="H77" s="435"/>
      <c r="I77" s="435"/>
      <c r="J77" s="435"/>
      <c r="K77" s="435"/>
      <c r="L77" s="436"/>
      <c r="M77" s="92"/>
      <c r="N77" s="93"/>
      <c r="O77" s="94"/>
      <c r="P77" s="99" t="str">
        <f>+B77</f>
        <v>付記の記述</v>
      </c>
      <c r="Q77" s="100"/>
      <c r="R77" s="100"/>
    </row>
    <row r="78" spans="1:18" ht="14.25" customHeight="1">
      <c r="A78" s="91"/>
      <c r="B78" s="437"/>
      <c r="C78" s="438"/>
      <c r="D78" s="438"/>
      <c r="E78" s="438"/>
      <c r="F78" s="438"/>
      <c r="G78" s="438"/>
      <c r="H78" s="438"/>
      <c r="I78" s="438"/>
      <c r="J78" s="438"/>
      <c r="K78" s="438"/>
      <c r="L78" s="439"/>
      <c r="M78" s="92"/>
      <c r="N78" s="93"/>
      <c r="O78" s="94"/>
      <c r="P78" s="99"/>
      <c r="Q78" s="100"/>
      <c r="R78" s="100"/>
    </row>
    <row r="79" spans="1:18" ht="14.25" customHeight="1">
      <c r="A79" s="91"/>
      <c r="B79" s="437"/>
      <c r="C79" s="438"/>
      <c r="D79" s="438"/>
      <c r="E79" s="438"/>
      <c r="F79" s="438"/>
      <c r="G79" s="438"/>
      <c r="H79" s="438"/>
      <c r="I79" s="438"/>
      <c r="J79" s="438"/>
      <c r="K79" s="438"/>
      <c r="L79" s="439"/>
      <c r="M79" s="92"/>
      <c r="N79" s="93"/>
      <c r="O79" s="94"/>
      <c r="P79" s="99"/>
      <c r="Q79" s="100"/>
      <c r="R79" s="100"/>
    </row>
    <row r="80" spans="1:18" ht="14.25" customHeight="1" thickBot="1">
      <c r="A80" s="91"/>
      <c r="B80" s="440"/>
      <c r="C80" s="441"/>
      <c r="D80" s="441"/>
      <c r="E80" s="441"/>
      <c r="F80" s="441"/>
      <c r="G80" s="441"/>
      <c r="H80" s="441"/>
      <c r="I80" s="441"/>
      <c r="J80" s="441"/>
      <c r="K80" s="441"/>
      <c r="L80" s="442"/>
      <c r="M80" s="92"/>
      <c r="N80" s="93"/>
      <c r="O80" s="94"/>
      <c r="P80" s="99"/>
      <c r="Q80" s="100"/>
      <c r="R80" s="100"/>
    </row>
    <row r="81" spans="1:18" ht="14.25" customHeight="1">
      <c r="A81" s="91"/>
      <c r="B81" s="153"/>
      <c r="C81" s="91"/>
      <c r="D81" s="149"/>
      <c r="E81" s="149"/>
      <c r="F81" s="129"/>
      <c r="G81" s="129"/>
      <c r="H81" s="129"/>
      <c r="I81" s="129"/>
      <c r="J81" s="129"/>
      <c r="K81" s="129"/>
      <c r="L81" s="129"/>
      <c r="M81" s="92"/>
      <c r="N81" s="93"/>
      <c r="O81" s="94"/>
      <c r="P81" s="99"/>
      <c r="Q81" s="100"/>
      <c r="R81" s="100"/>
    </row>
    <row r="82" spans="1:18" ht="14.25" customHeight="1">
      <c r="A82" s="91"/>
      <c r="B82" s="153" t="s">
        <v>72</v>
      </c>
      <c r="C82" s="91"/>
      <c r="D82" s="149"/>
      <c r="E82" s="149"/>
      <c r="F82" s="129"/>
      <c r="G82" s="129"/>
      <c r="H82" s="129"/>
      <c r="I82" s="129"/>
      <c r="J82" s="129"/>
      <c r="K82" s="129"/>
      <c r="L82" s="129"/>
      <c r="M82" s="92"/>
      <c r="N82" s="93"/>
      <c r="O82" s="94"/>
      <c r="P82" s="99"/>
      <c r="Q82" s="100"/>
      <c r="R82" s="100"/>
    </row>
    <row r="83" spans="1:18" ht="14.25" customHeight="1">
      <c r="A83" s="91"/>
      <c r="B83" s="153"/>
      <c r="C83" s="91" t="s">
        <v>73</v>
      </c>
      <c r="D83" s="149"/>
      <c r="E83" s="149"/>
      <c r="F83" s="129"/>
      <c r="G83" s="129"/>
      <c r="H83" s="129"/>
      <c r="I83" s="129"/>
      <c r="J83" s="129"/>
      <c r="K83" s="129"/>
      <c r="L83" s="129"/>
      <c r="M83" s="92"/>
      <c r="N83" s="93"/>
      <c r="O83" s="94"/>
      <c r="P83" s="99" t="b">
        <v>0</v>
      </c>
      <c r="Q83" s="100" t="s">
        <v>19</v>
      </c>
      <c r="R83" s="100"/>
    </row>
    <row r="84" spans="1:18" ht="14.25" customHeight="1">
      <c r="A84" s="91"/>
      <c r="B84" s="153"/>
      <c r="C84" s="91" t="s">
        <v>74</v>
      </c>
      <c r="D84" s="149"/>
      <c r="E84" s="149"/>
      <c r="F84" s="129"/>
      <c r="G84" s="129"/>
      <c r="H84" s="129"/>
      <c r="I84" s="129"/>
      <c r="J84" s="129"/>
      <c r="K84" s="129"/>
      <c r="L84" s="129"/>
      <c r="M84" s="92"/>
      <c r="N84" s="93"/>
      <c r="O84" s="94"/>
      <c r="P84" s="99" t="b">
        <v>1</v>
      </c>
      <c r="Q84" s="100" t="s">
        <v>20</v>
      </c>
      <c r="R84" s="100"/>
    </row>
    <row r="85" spans="1:18" ht="14.25" customHeight="1" thickBot="1">
      <c r="A85" s="91"/>
      <c r="B85" s="153"/>
      <c r="C85" s="91" t="s">
        <v>75</v>
      </c>
      <c r="D85" s="149"/>
      <c r="E85" s="149"/>
      <c r="F85" s="129"/>
      <c r="G85" s="129"/>
      <c r="H85" s="129"/>
      <c r="I85" s="129"/>
      <c r="J85" s="129"/>
      <c r="K85" s="129"/>
      <c r="L85" s="129"/>
      <c r="M85" s="92"/>
      <c r="N85" s="93"/>
      <c r="O85" s="94"/>
      <c r="P85" s="99"/>
      <c r="Q85" s="100"/>
      <c r="R85" s="100"/>
    </row>
    <row r="86" spans="1:18" ht="14.25" customHeight="1">
      <c r="A86" s="91"/>
      <c r="B86" s="153"/>
      <c r="C86" s="443" t="s">
        <v>8</v>
      </c>
      <c r="D86" s="444"/>
      <c r="E86" s="444"/>
      <c r="F86" s="444"/>
      <c r="G86" s="444"/>
      <c r="H86" s="444"/>
      <c r="I86" s="444"/>
      <c r="J86" s="444"/>
      <c r="K86" s="444"/>
      <c r="L86" s="445"/>
      <c r="M86" s="92"/>
      <c r="N86" s="93"/>
      <c r="O86" s="94"/>
      <c r="P86" s="99" t="str">
        <f>+C86</f>
        <v>Sashisu Center</v>
      </c>
      <c r="Q86" s="100" t="s">
        <v>25</v>
      </c>
      <c r="R86" s="100"/>
    </row>
    <row r="87" spans="1:18" ht="14.25" customHeight="1" thickBot="1">
      <c r="A87" s="91"/>
      <c r="B87" s="153"/>
      <c r="C87" s="381"/>
      <c r="D87" s="446"/>
      <c r="E87" s="446"/>
      <c r="F87" s="446"/>
      <c r="G87" s="446"/>
      <c r="H87" s="446"/>
      <c r="I87" s="446"/>
      <c r="J87" s="446"/>
      <c r="K87" s="446"/>
      <c r="L87" s="382"/>
      <c r="M87" s="92"/>
      <c r="N87" s="93"/>
      <c r="O87" s="94"/>
      <c r="P87" s="99"/>
      <c r="Q87" s="100"/>
      <c r="R87" s="100"/>
    </row>
    <row r="88" spans="1:18" ht="14.25" customHeight="1">
      <c r="A88" s="91"/>
      <c r="B88" s="153"/>
      <c r="C88" s="91"/>
      <c r="D88" s="149"/>
      <c r="E88" s="149"/>
      <c r="F88" s="129"/>
      <c r="G88" s="129"/>
      <c r="H88" s="129"/>
      <c r="I88" s="129"/>
      <c r="J88" s="129"/>
      <c r="K88" s="129"/>
      <c r="L88" s="129"/>
      <c r="M88" s="92"/>
      <c r="N88" s="93"/>
      <c r="O88" s="94"/>
      <c r="P88" s="99"/>
      <c r="Q88" s="100"/>
      <c r="R88" s="100"/>
    </row>
    <row r="89" spans="1:18" ht="14.25" customHeight="1">
      <c r="A89" s="91"/>
      <c r="B89" s="447" t="s">
        <v>142</v>
      </c>
      <c r="C89" s="448"/>
      <c r="D89" s="448"/>
      <c r="E89" s="448"/>
      <c r="F89" s="448"/>
      <c r="G89" s="448"/>
      <c r="H89" s="448"/>
      <c r="I89" s="448"/>
      <c r="J89" s="448"/>
      <c r="K89" s="448"/>
      <c r="L89" s="448"/>
      <c r="M89" s="92"/>
      <c r="N89" s="93"/>
      <c r="O89" s="94"/>
      <c r="P89" s="99"/>
      <c r="Q89" s="100"/>
      <c r="R89" s="100"/>
    </row>
    <row r="90" spans="1:18" ht="14.25" customHeight="1">
      <c r="A90" s="91"/>
      <c r="B90" s="448"/>
      <c r="C90" s="448"/>
      <c r="D90" s="448"/>
      <c r="E90" s="448"/>
      <c r="F90" s="448"/>
      <c r="G90" s="448"/>
      <c r="H90" s="448"/>
      <c r="I90" s="448"/>
      <c r="J90" s="448"/>
      <c r="K90" s="448"/>
      <c r="L90" s="448"/>
      <c r="M90" s="92"/>
      <c r="N90" s="93"/>
      <c r="O90" s="94"/>
      <c r="P90" s="99"/>
      <c r="Q90" s="100"/>
      <c r="R90" s="100"/>
    </row>
    <row r="91" spans="1:18" ht="7.5" customHeight="1">
      <c r="A91" s="91"/>
      <c r="B91" s="154"/>
      <c r="C91" s="154"/>
      <c r="D91" s="154"/>
      <c r="E91" s="154"/>
      <c r="F91" s="154"/>
      <c r="G91" s="154"/>
      <c r="H91" s="154"/>
      <c r="I91" s="154"/>
      <c r="J91" s="154"/>
      <c r="K91" s="154"/>
      <c r="L91" s="154"/>
      <c r="M91" s="92"/>
      <c r="N91" s="93"/>
      <c r="O91" s="94"/>
      <c r="P91" s="99"/>
      <c r="Q91" s="100"/>
      <c r="R91" s="100"/>
    </row>
    <row r="92" spans="1:18" ht="14.25" customHeight="1">
      <c r="A92" s="91"/>
      <c r="B92" s="154"/>
      <c r="C92" s="154" t="s">
        <v>76</v>
      </c>
      <c r="D92" s="154"/>
      <c r="E92" s="154"/>
      <c r="F92" s="154"/>
      <c r="G92" s="154"/>
      <c r="H92" s="154"/>
      <c r="I92" s="154"/>
      <c r="J92" s="154"/>
      <c r="K92" s="154"/>
      <c r="L92" s="154"/>
      <c r="M92" s="92"/>
      <c r="N92" s="93"/>
      <c r="O92" s="94"/>
      <c r="P92" s="99" t="b">
        <v>0</v>
      </c>
      <c r="Q92" s="100" t="s">
        <v>26</v>
      </c>
      <c r="R92" s="100"/>
    </row>
    <row r="93" spans="1:18" ht="14.25" customHeight="1" thickBot="1">
      <c r="A93" s="91"/>
      <c r="B93" s="153"/>
      <c r="C93" s="91" t="s">
        <v>77</v>
      </c>
      <c r="D93" s="149"/>
      <c r="E93" s="149"/>
      <c r="F93" s="129"/>
      <c r="G93" s="129"/>
      <c r="H93" s="129"/>
      <c r="I93" s="129"/>
      <c r="J93" s="129"/>
      <c r="K93" s="129"/>
      <c r="L93" s="129"/>
      <c r="M93" s="92"/>
      <c r="N93" s="93"/>
      <c r="O93" s="94"/>
      <c r="P93" s="99"/>
      <c r="Q93" s="100"/>
      <c r="R93" s="100"/>
    </row>
    <row r="94" spans="1:18" ht="14.25" customHeight="1">
      <c r="A94" s="91"/>
      <c r="B94" s="153"/>
      <c r="C94" s="449"/>
      <c r="D94" s="435"/>
      <c r="E94" s="435"/>
      <c r="F94" s="435"/>
      <c r="G94" s="435"/>
      <c r="H94" s="435"/>
      <c r="I94" s="435"/>
      <c r="J94" s="435"/>
      <c r="K94" s="435"/>
      <c r="L94" s="436"/>
      <c r="M94" s="92"/>
      <c r="N94" s="93"/>
      <c r="O94" s="94"/>
      <c r="P94" s="99">
        <f>+C94</f>
        <v>0</v>
      </c>
      <c r="Q94" s="100"/>
      <c r="R94" s="100"/>
    </row>
    <row r="95" spans="1:18" ht="14.25" customHeight="1">
      <c r="A95" s="91"/>
      <c r="B95" s="153"/>
      <c r="C95" s="437"/>
      <c r="D95" s="438"/>
      <c r="E95" s="438"/>
      <c r="F95" s="438"/>
      <c r="G95" s="438"/>
      <c r="H95" s="438"/>
      <c r="I95" s="438"/>
      <c r="J95" s="438"/>
      <c r="K95" s="438"/>
      <c r="L95" s="439"/>
      <c r="M95" s="92"/>
      <c r="N95" s="93"/>
      <c r="O95" s="94"/>
      <c r="P95" s="99"/>
      <c r="Q95" s="100"/>
      <c r="R95" s="100"/>
    </row>
    <row r="96" spans="1:18" ht="14.25" customHeight="1">
      <c r="A96" s="91"/>
      <c r="B96" s="153"/>
      <c r="C96" s="437"/>
      <c r="D96" s="438"/>
      <c r="E96" s="438"/>
      <c r="F96" s="438"/>
      <c r="G96" s="438"/>
      <c r="H96" s="438"/>
      <c r="I96" s="438"/>
      <c r="J96" s="438"/>
      <c r="K96" s="438"/>
      <c r="L96" s="439"/>
      <c r="M96" s="92"/>
      <c r="N96" s="93"/>
      <c r="O96" s="94"/>
      <c r="P96" s="99"/>
      <c r="Q96" s="100"/>
      <c r="R96" s="100"/>
    </row>
    <row r="97" spans="1:18" ht="14.25" customHeight="1" thickBot="1">
      <c r="A97" s="91"/>
      <c r="B97" s="153"/>
      <c r="C97" s="440"/>
      <c r="D97" s="441"/>
      <c r="E97" s="441"/>
      <c r="F97" s="441"/>
      <c r="G97" s="441"/>
      <c r="H97" s="441"/>
      <c r="I97" s="441"/>
      <c r="J97" s="441"/>
      <c r="K97" s="441"/>
      <c r="L97" s="442"/>
      <c r="M97" s="92"/>
      <c r="N97" s="93"/>
      <c r="O97" s="94"/>
      <c r="P97" s="99"/>
      <c r="Q97" s="100"/>
      <c r="R97" s="100"/>
    </row>
    <row r="98" spans="1:18" ht="14.25" customHeight="1">
      <c r="A98" s="91"/>
      <c r="B98" s="153"/>
      <c r="C98" s="91"/>
      <c r="D98" s="149"/>
      <c r="E98" s="149"/>
      <c r="F98" s="129"/>
      <c r="G98" s="129"/>
      <c r="H98" s="129"/>
      <c r="I98" s="129"/>
      <c r="J98" s="129"/>
      <c r="K98" s="129"/>
      <c r="L98" s="129"/>
      <c r="M98" s="92"/>
      <c r="N98" s="93"/>
      <c r="O98" s="94"/>
      <c r="P98" s="99"/>
      <c r="Q98" s="100"/>
      <c r="R98" s="100"/>
    </row>
    <row r="99" spans="1:18" ht="17.25" customHeight="1">
      <c r="A99" s="91"/>
      <c r="B99" s="428" t="s">
        <v>78</v>
      </c>
      <c r="C99" s="429"/>
      <c r="D99" s="429"/>
      <c r="E99" s="429"/>
      <c r="F99" s="429"/>
      <c r="G99" s="429"/>
      <c r="H99" s="429"/>
      <c r="I99" s="429"/>
      <c r="J99" s="429"/>
      <c r="K99" s="429"/>
      <c r="L99" s="429"/>
      <c r="M99" s="92"/>
      <c r="N99" s="93"/>
      <c r="O99" s="94"/>
      <c r="P99" s="99"/>
      <c r="Q99" s="100"/>
      <c r="R99" s="100"/>
    </row>
    <row r="100" spans="1:18" ht="17.25" customHeight="1">
      <c r="A100" s="91"/>
      <c r="B100" s="429"/>
      <c r="C100" s="429"/>
      <c r="D100" s="429"/>
      <c r="E100" s="429"/>
      <c r="F100" s="429"/>
      <c r="G100" s="429"/>
      <c r="H100" s="429"/>
      <c r="I100" s="429"/>
      <c r="J100" s="429"/>
      <c r="K100" s="429"/>
      <c r="L100" s="429"/>
      <c r="M100" s="92"/>
      <c r="N100" s="93"/>
      <c r="O100" s="94"/>
      <c r="P100" s="99"/>
      <c r="Q100" s="100"/>
      <c r="R100" s="100"/>
    </row>
    <row r="101" spans="1:18" ht="14.25" customHeight="1">
      <c r="A101" s="91"/>
      <c r="B101" s="428" t="s">
        <v>24</v>
      </c>
      <c r="C101" s="429"/>
      <c r="D101" s="429"/>
      <c r="E101" s="429"/>
      <c r="F101" s="429"/>
      <c r="G101" s="429"/>
      <c r="H101" s="429"/>
      <c r="I101" s="429"/>
      <c r="J101" s="429"/>
      <c r="K101" s="429"/>
      <c r="L101" s="429"/>
      <c r="M101" s="92"/>
      <c r="N101" s="93"/>
      <c r="O101" s="94"/>
      <c r="P101" s="99"/>
    </row>
    <row r="102" spans="1:18" ht="14.25" customHeight="1">
      <c r="A102" s="91"/>
      <c r="B102" s="429"/>
      <c r="C102" s="429"/>
      <c r="D102" s="429"/>
      <c r="E102" s="429"/>
      <c r="F102" s="429"/>
      <c r="G102" s="429"/>
      <c r="H102" s="429"/>
      <c r="I102" s="429"/>
      <c r="J102" s="429"/>
      <c r="K102" s="429"/>
      <c r="L102" s="429"/>
      <c r="M102" s="92"/>
      <c r="N102" s="93"/>
      <c r="O102" s="94"/>
    </row>
    <row r="103" spans="1:18" ht="14.25" customHeight="1">
      <c r="A103" s="91"/>
      <c r="B103" s="430"/>
      <c r="C103" s="430"/>
      <c r="D103" s="430"/>
      <c r="E103" s="430"/>
      <c r="F103" s="430"/>
      <c r="G103" s="430"/>
      <c r="H103" s="430"/>
      <c r="I103" s="430"/>
      <c r="J103" s="430"/>
      <c r="K103" s="430"/>
      <c r="L103" s="430"/>
      <c r="M103" s="92"/>
      <c r="N103" s="93"/>
      <c r="O103" s="94"/>
    </row>
    <row r="104" spans="1:18" ht="14.25" customHeight="1">
      <c r="B104" s="156"/>
      <c r="C104" s="156"/>
      <c r="D104" s="156"/>
      <c r="E104" s="156"/>
      <c r="F104" s="156"/>
      <c r="G104" s="156"/>
      <c r="H104" s="156"/>
      <c r="I104" s="156"/>
      <c r="J104" s="156"/>
      <c r="K104" s="156"/>
      <c r="L104" s="156"/>
    </row>
    <row r="105" spans="1:18" ht="14.25" customHeight="1">
      <c r="B105" s="156"/>
      <c r="C105" s="156"/>
      <c r="D105" s="156"/>
      <c r="E105" s="156"/>
      <c r="F105" s="156"/>
      <c r="G105" s="156"/>
      <c r="H105" s="156"/>
      <c r="I105" s="156"/>
      <c r="J105" s="156"/>
      <c r="K105" s="156"/>
      <c r="L105" s="156"/>
    </row>
    <row r="106" spans="1:18" ht="14.25" customHeight="1">
      <c r="B106" s="156"/>
      <c r="C106" s="156"/>
      <c r="D106" s="156"/>
      <c r="E106" s="156"/>
      <c r="F106" s="156"/>
      <c r="G106" s="156"/>
      <c r="H106" s="156"/>
      <c r="I106" s="156"/>
      <c r="J106" s="156"/>
      <c r="K106" s="156"/>
      <c r="L106" s="156"/>
    </row>
    <row r="107" spans="1:18" ht="14.25" customHeight="1">
      <c r="B107" s="156"/>
      <c r="C107" s="156"/>
      <c r="D107" s="156"/>
      <c r="E107" s="156"/>
      <c r="F107" s="156"/>
      <c r="G107" s="156"/>
      <c r="H107" s="156"/>
      <c r="I107" s="156"/>
      <c r="J107" s="156"/>
      <c r="K107" s="156"/>
      <c r="L107" s="156"/>
    </row>
    <row r="108" spans="1:18" ht="14.25" customHeight="1">
      <c r="B108" s="156"/>
      <c r="C108" s="156"/>
      <c r="D108" s="156"/>
      <c r="E108" s="156"/>
      <c r="F108" s="156"/>
      <c r="G108" s="156"/>
      <c r="H108" s="156"/>
      <c r="I108" s="156"/>
      <c r="J108" s="156"/>
      <c r="K108" s="156"/>
      <c r="L108" s="156"/>
    </row>
    <row r="109" spans="1:18" ht="14.25" customHeight="1">
      <c r="B109" s="156"/>
      <c r="C109" s="156"/>
      <c r="D109" s="156"/>
      <c r="E109" s="156"/>
      <c r="F109" s="156"/>
      <c r="G109" s="156"/>
      <c r="H109" s="156"/>
      <c r="I109" s="156"/>
      <c r="J109" s="156"/>
      <c r="K109" s="156"/>
      <c r="L109" s="156"/>
    </row>
    <row r="110" spans="1:18" ht="14.25" customHeight="1">
      <c r="B110" s="158"/>
      <c r="D110" s="159"/>
      <c r="E110" s="159"/>
      <c r="F110" s="160"/>
      <c r="G110" s="160"/>
      <c r="H110" s="160"/>
      <c r="I110" s="160"/>
      <c r="J110" s="160"/>
      <c r="K110" s="160"/>
      <c r="L110" s="160"/>
    </row>
  </sheetData>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D22 H22 H24:L24 D24:E24 H25 D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7">
    <dataValidation type="list" allowBlank="1" showInputMessage="1" showErrorMessage="1" sqref="F9:I9" xr:uid="{00000000-0002-0000-0200-000000000000}">
      <formula1>$T$9:$T$22</formula1>
    </dataValidation>
    <dataValidation type="list" allowBlank="1" showInputMessage="1" showErrorMessage="1" sqref="J9:L9" xr:uid="{00000000-0002-0000-0200-000001000000}">
      <formula1>$U$9:$U$20</formula1>
    </dataValidation>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452" t="s">
        <v>96</v>
      </c>
      <c r="C1" s="456" t="s">
        <v>137</v>
      </c>
      <c r="D1" s="192"/>
      <c r="E1" s="450" t="s">
        <v>80</v>
      </c>
      <c r="F1" s="450"/>
      <c r="G1" s="450"/>
      <c r="H1" s="450"/>
      <c r="I1" s="450"/>
      <c r="J1" s="451" t="s">
        <v>86</v>
      </c>
      <c r="K1" s="451"/>
      <c r="L1" s="451"/>
      <c r="M1" s="451"/>
      <c r="N1" s="451"/>
      <c r="O1" s="451"/>
      <c r="P1" s="451"/>
      <c r="Q1" s="451"/>
      <c r="R1" s="451"/>
      <c r="S1" s="454" t="s">
        <v>136</v>
      </c>
      <c r="T1" s="455"/>
      <c r="U1" s="455"/>
      <c r="V1" s="455"/>
      <c r="W1" s="455"/>
      <c r="X1" s="455"/>
      <c r="Y1" s="455"/>
      <c r="Z1" s="56"/>
      <c r="AA1" s="56"/>
      <c r="AB1" s="57"/>
      <c r="AC1" s="57"/>
      <c r="AD1" s="57"/>
      <c r="AE1" s="57"/>
      <c r="AF1" s="57"/>
      <c r="AG1" s="57"/>
      <c r="AH1" s="57"/>
      <c r="AI1" s="57"/>
      <c r="AJ1" s="57"/>
      <c r="AK1" s="57"/>
      <c r="AL1" s="57"/>
      <c r="AM1" s="57"/>
    </row>
    <row r="2" spans="1:39">
      <c r="A2" t="s">
        <v>95</v>
      </c>
      <c r="B2" s="453"/>
      <c r="C2" s="81"/>
      <c r="D2" s="81"/>
      <c r="E2" s="58" t="s">
        <v>81</v>
      </c>
      <c r="F2" s="58" t="s">
        <v>82</v>
      </c>
      <c r="G2" s="58" t="s">
        <v>83</v>
      </c>
      <c r="H2" s="58" t="s">
        <v>84</v>
      </c>
      <c r="I2" s="58" t="s">
        <v>85</v>
      </c>
      <c r="J2" s="59" t="s">
        <v>81</v>
      </c>
      <c r="K2" s="59" t="s">
        <v>82</v>
      </c>
      <c r="L2" s="59" t="s">
        <v>83</v>
      </c>
      <c r="M2" s="59" t="s">
        <v>84</v>
      </c>
      <c r="N2" s="59" t="s">
        <v>87</v>
      </c>
      <c r="O2" s="59" t="s">
        <v>90</v>
      </c>
      <c r="P2" s="59" t="s">
        <v>88</v>
      </c>
      <c r="Q2" s="59" t="s">
        <v>89</v>
      </c>
      <c r="R2" s="60" t="s">
        <v>91</v>
      </c>
      <c r="S2" s="80" t="s">
        <v>129</v>
      </c>
      <c r="T2" s="80" t="s">
        <v>130</v>
      </c>
      <c r="U2" s="80" t="s">
        <v>131</v>
      </c>
      <c r="V2" s="80" t="s">
        <v>132</v>
      </c>
      <c r="W2" s="80" t="s">
        <v>133</v>
      </c>
      <c r="X2" s="80" t="s">
        <v>134</v>
      </c>
      <c r="Y2" s="80" t="s">
        <v>135</v>
      </c>
      <c r="Z2" s="56" t="s">
        <v>0</v>
      </c>
      <c r="AA2" s="56" t="s">
        <v>97</v>
      </c>
      <c r="AB2" s="57" t="s">
        <v>42</v>
      </c>
      <c r="AC2" s="57" t="s">
        <v>46</v>
      </c>
      <c r="AD2" s="57" t="s">
        <v>43</v>
      </c>
      <c r="AE2" s="57" t="s">
        <v>44</v>
      </c>
      <c r="AF2" s="57" t="s">
        <v>47</v>
      </c>
      <c r="AG2" s="57" t="s">
        <v>45</v>
      </c>
      <c r="AH2" s="57" t="s">
        <v>48</v>
      </c>
      <c r="AI2" s="57" t="s">
        <v>49</v>
      </c>
      <c r="AJ2" s="57" t="s">
        <v>50</v>
      </c>
      <c r="AK2" s="57" t="s">
        <v>51</v>
      </c>
      <c r="AL2" s="57" t="s">
        <v>52</v>
      </c>
      <c r="AM2" s="57" t="s">
        <v>53</v>
      </c>
    </row>
    <row r="3" spans="1:39">
      <c r="A3">
        <f>+'投稿票(submission form)'!O3</f>
        <v>0</v>
      </c>
      <c r="B3" s="4" t="str">
        <f>+'投稿票(submission form)'!P9</f>
        <v>和</v>
      </c>
      <c r="C3" s="4" t="str">
        <f>+'投稿票(submission form)'!F9</f>
        <v>第１会場 Venue 1</v>
      </c>
      <c r="D3" s="4">
        <f>+'投稿票(submission form)'!J9</f>
        <v>1</v>
      </c>
      <c r="E3">
        <f>'投稿票(submission form)'!D13</f>
        <v>0</v>
      </c>
      <c r="F3">
        <f>'投稿票(submission form)'!D15</f>
        <v>0</v>
      </c>
      <c r="G3" t="str">
        <f>'投稿票(submission form)'!H13</f>
        <v>正会員　regular</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4">
        <f>+'投稿票(submission form)'!P44</f>
        <v>6</v>
      </c>
      <c r="AB3" s="4" t="str">
        <f>IF(+'投稿票(submission form)'!P54 = TRUE,"遵守","N")</f>
        <v>N</v>
      </c>
      <c r="AC3" s="4" t="str">
        <f>IF(+'投稿票(submission form)'!P60=TRUE,"記載無","N")</f>
        <v>N</v>
      </c>
      <c r="AD3" s="4" t="str">
        <f>IF('投稿票(submission form)'!P63=TRUE,"二重投稿無","N")</f>
        <v>N</v>
      </c>
      <c r="AE3" s="4" t="str">
        <f>IF(B3="和",IF('投稿票(submission form)'!P66=TRUE,"済","未"),"NA")</f>
        <v>未</v>
      </c>
      <c r="AF3" s="52" t="str">
        <f>IF(AE3="済",+'投稿票(submission form)'!P67,"NA")</f>
        <v>NA</v>
      </c>
      <c r="AG3" s="4" t="str">
        <f>IF(B3="英",IF('投稿票(submission form)'!P69=TRUE,"済","未"),"NA")</f>
        <v>NA</v>
      </c>
      <c r="AH3" s="52" t="str">
        <f>IF(AG3="済",+'投稿票(submission form)'!P70,"NA")</f>
        <v>NA</v>
      </c>
      <c r="AI3" s="52" t="str">
        <f>IF(+'投稿票(submission form)'!P77="","無",+'投稿票(submission form)'!P77)</f>
        <v>付記の記述　</v>
      </c>
      <c r="AJ3" s="4" t="str">
        <f>IF(+'投稿票(submission form)'!P83=TRUE,"私費","公費")</f>
        <v>公費</v>
      </c>
      <c r="AK3" s="52" t="str">
        <f>IF('投稿票(submission form)'!P84=TRUE,+'投稿票(submission form)'!P86,"")</f>
        <v/>
      </c>
      <c r="AL3" s="4" t="str">
        <f>IF(+'投稿票(submission form)'!P92=TRUE,"有","無")</f>
        <v>無</v>
      </c>
      <c r="AM3" s="52"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八木洋憲</cp:lastModifiedBy>
  <cp:lastPrinted>2019-03-29T07:52:42Z</cp:lastPrinted>
  <dcterms:created xsi:type="dcterms:W3CDTF">2016-09-25T11:46:04Z</dcterms:created>
  <dcterms:modified xsi:type="dcterms:W3CDTF">2021-04-12T10:14:48Z</dcterms:modified>
</cp:coreProperties>
</file>